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10" windowWidth="11535" windowHeight="12000" activeTab="2"/>
  </bookViews>
  <sheets>
    <sheet name="Ausschreibung" sheetId="1" r:id="rId1"/>
    <sheet name="Termine" sheetId="2" r:id="rId2"/>
    <sheet name="Rundenkampfbericht" sheetId="3" r:id="rId3"/>
    <sheet name="Presse" sheetId="4" r:id="rId4"/>
    <sheet name="Tagesbester" sheetId="5" state="hidden" r:id="rId5"/>
  </sheets>
  <definedNames>
    <definedName name="ExterneDaten_1" localSheetId="4">'Tagesbester'!$A$1:$H$39</definedName>
  </definedNames>
  <calcPr fullCalcOnLoad="1"/>
</workbook>
</file>

<file path=xl/sharedStrings.xml><?xml version="1.0" encoding="utf-8"?>
<sst xmlns="http://schemas.openxmlformats.org/spreadsheetml/2006/main" count="397" uniqueCount="149">
  <si>
    <t>Verein:</t>
  </si>
  <si>
    <t>Name: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</si>
  <si>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</si>
  <si>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</si>
  <si>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</si>
  <si>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</si>
  <si>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</si>
  <si>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</si>
  <si>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Vorkämpfe: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</si>
  <si>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</si>
  <si>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</si>
  <si>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</si>
  <si>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</si>
  <si>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</si>
  <si>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</si>
  <si>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</si>
  <si>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</si>
  <si>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</si>
  <si>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</si>
  <si>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</si>
  <si>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</si>
  <si>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</si>
  <si>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</si>
  <si>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</si>
  <si>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</si>
  <si>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</si>
  <si>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76829 Landau,</t>
  </si>
  <si>
    <r>
      <t>(</t>
    </r>
    <r>
      <rPr>
        <sz val="12"/>
        <color indexed="8"/>
        <rFont val="Times New Roman"/>
        <family val="1"/>
      </rPr>
      <t xml:space="preserve">  06341 – 950320</t>
    </r>
  </si>
  <si>
    <t>RKL Gewehr Thomas Eckerle,</t>
  </si>
  <si>
    <t>Schlossstrasse 18,</t>
  </si>
  <si>
    <t>67483 Edesheim,</t>
  </si>
  <si>
    <r>
      <t>(</t>
    </r>
    <r>
      <rPr>
        <sz val="12"/>
        <color indexed="8"/>
        <rFont val="Times New Roman"/>
        <family val="1"/>
      </rPr>
      <t xml:space="preserve">  06323 – 2442</t>
    </r>
  </si>
  <si>
    <t>Austragung:</t>
  </si>
  <si>
    <t>Rundenkampfordnung (RKO) des PSSB.</t>
  </si>
  <si>
    <t>Mannschaft:</t>
  </si>
  <si>
    <t>Schusszahl: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</si>
  <si>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</si>
  <si>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</si>
  <si>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</si>
  <si>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</si>
  <si>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</si>
  <si>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</si>
  <si>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</si>
  <si>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</si>
  <si>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>Ergebnislisten:</t>
  </si>
  <si>
    <t>Startgebühr:</t>
  </si>
  <si>
    <t>Mit freundlichen Grüßen</t>
  </si>
  <si>
    <t>SV Edesheim 1</t>
  </si>
  <si>
    <t>SV Edesheim 2</t>
  </si>
  <si>
    <t>Ergebnisse und Endtermine</t>
  </si>
  <si>
    <t xml:space="preserve">Ich verweise auf die Regeln der neuen Sportordnung (SPO) des DSB und der </t>
  </si>
  <si>
    <r>
      <t>Auf der Standanlage des SV Edesheim kann erst um 10</t>
    </r>
    <r>
      <rPr>
        <vertAlign val="superscript"/>
        <sz val="12"/>
        <rFont val="Arial"/>
        <family val="2"/>
      </rPr>
      <t>00</t>
    </r>
    <r>
      <rPr>
        <sz val="12"/>
        <rFont val="Arial"/>
        <family val="2"/>
      </rPr>
      <t xml:space="preserve"> Uhr mit dem Schießen begonnen werden.</t>
    </r>
  </si>
  <si>
    <t xml:space="preserve">Thomas Eckerle; Schlossstr. 18; 67483 Edesheim, per Fax an 06323/949151 oder per </t>
  </si>
  <si>
    <t>E-Mail an thomas-eckerle@t-online.de.</t>
  </si>
  <si>
    <t>Die Startgebühr von 10,00 € pro Mannschaft wird von Ihrem Vereinskonto eingezogen.</t>
  </si>
  <si>
    <t xml:space="preserve">vorzunehmen. Die Mannschaftsführer tragen die Ergebnisse der Schützen in den </t>
  </si>
  <si>
    <t>Ergebnisbericht ein und bestätigen mit ihrer Unterschrift die Richtigkeit der Auswertung,</t>
  </si>
  <si>
    <t>die Übertragung in den Rundenkampfbericht und der Regelgerechten Austragung.</t>
  </si>
  <si>
    <t>Luftgewehr aufgelegt</t>
  </si>
  <si>
    <t>SG 1881 Landau 1</t>
  </si>
  <si>
    <t>SG 1881 Landau 2</t>
  </si>
  <si>
    <t>Pfälzischer Sportschützenbund e.V.</t>
  </si>
  <si>
    <t>Kreisliga Landau / Pfalz e.V.</t>
  </si>
  <si>
    <t>Platz</t>
  </si>
  <si>
    <t>Verein</t>
  </si>
  <si>
    <t>Summe</t>
  </si>
  <si>
    <t>1.</t>
  </si>
  <si>
    <t>2.</t>
  </si>
  <si>
    <t>3.</t>
  </si>
  <si>
    <t>Tageswertung (Einzel):</t>
  </si>
  <si>
    <t>Gesamtwertung (Einzel)</t>
  </si>
  <si>
    <t>4.</t>
  </si>
  <si>
    <t>5.</t>
  </si>
  <si>
    <t>6.</t>
  </si>
  <si>
    <t>7.</t>
  </si>
  <si>
    <t>Tageswertung:</t>
  </si>
  <si>
    <t>schaft werden gewertet.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</si>
  <si>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</si>
  <si>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</si>
  <si>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</si>
  <si>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</si>
  <si>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</si>
  <si>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</si>
  <si>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</si>
  <si>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</si>
  <si>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</si>
  <si>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</si>
  <si>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>folgende  Adresse zu senden:</t>
  </si>
  <si>
    <t>SV Impflingen</t>
  </si>
  <si>
    <t>SV Venningen</t>
  </si>
  <si>
    <t xml:space="preserve">Es werden 30 Wettkampfschüsse in 55 / 45 Min. abgegeben. Vor dem Beginn </t>
  </si>
  <si>
    <r>
      <t xml:space="preserve">Die Auswertung ist sofort nach Beendigung des Rundenkampfes mit </t>
    </r>
    <r>
      <rPr>
        <b/>
        <sz val="10"/>
        <rFont val="Arial"/>
        <family val="2"/>
      </rPr>
      <t xml:space="preserve">Zehntelwertung </t>
    </r>
  </si>
  <si>
    <t>In einer Mannschaft dürfen maximal vier Schützen eingesetzt werden. Die drei besten je Mann-</t>
  </si>
  <si>
    <t>Immelmannstraße 20,</t>
  </si>
  <si>
    <t>SV Queichheim</t>
  </si>
  <si>
    <t>KOSM Udo Hellmann,</t>
  </si>
  <si>
    <t>SV Herxheim</t>
  </si>
  <si>
    <t>1) 10.09.2023</t>
  </si>
  <si>
    <t>4) 22.10.2023</t>
  </si>
  <si>
    <t>2) 24.09.2023</t>
  </si>
  <si>
    <t>5) 05.11.2023</t>
  </si>
  <si>
    <t>3) 08.10.2023</t>
  </si>
  <si>
    <r>
      <t xml:space="preserve">6) </t>
    </r>
    <r>
      <rPr>
        <sz val="14"/>
        <color indexed="10"/>
        <rFont val="Arial"/>
        <family val="2"/>
      </rPr>
      <t>Sa.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18.11.2023!!</t>
    </r>
  </si>
  <si>
    <t>Ausschreibung Rundenkämpfe Luftgewehr aufgelegt 2023</t>
  </si>
  <si>
    <t xml:space="preserve">Es wird ab dem 01. September 2023 wieder vom Schützenkreis Landau in der Pfalz </t>
  </si>
  <si>
    <t>e. V. mit dem Vermerk „Rundenkämpfe Luftgewehr Aufgelegt 2023, Kreisliga“ eingezogen.</t>
  </si>
  <si>
    <t>8.</t>
  </si>
  <si>
    <t>Straßmer, Klaus</t>
  </si>
  <si>
    <t>Woll, Wolfgang</t>
  </si>
  <si>
    <t>Eisenhauer, Günter</t>
  </si>
  <si>
    <t>Walter, Irene</t>
  </si>
  <si>
    <t>Eckerle, Dieter</t>
  </si>
  <si>
    <t>Schuhmann, Reinhard</t>
  </si>
  <si>
    <t>Brosig, Herbert</t>
  </si>
  <si>
    <t>Hellmann, Cäcilia</t>
  </si>
  <si>
    <t>Bechtold, Thomas</t>
  </si>
  <si>
    <t>Wadlinger, Adolf</t>
  </si>
  <si>
    <t>Wadlinger, Karl</t>
  </si>
  <si>
    <t>Wind, Otto</t>
  </si>
  <si>
    <t>Strasser, Peter</t>
  </si>
  <si>
    <t>Rieder, Christian</t>
  </si>
  <si>
    <t>Bullinger, Theo</t>
  </si>
  <si>
    <t>Rinck, Hubert</t>
  </si>
  <si>
    <t>Müller, Reinhold</t>
  </si>
  <si>
    <t>Bastian, Hans</t>
  </si>
  <si>
    <t>Fritz, Joachim</t>
  </si>
  <si>
    <t>Geiger, Gunter</t>
  </si>
  <si>
    <t>Kopf, Gerhard</t>
  </si>
  <si>
    <t>Vögeli, Oliver</t>
  </si>
  <si>
    <t>Caforio, Cosimo</t>
  </si>
  <si>
    <t>Stubenrauch, Ursula</t>
  </si>
  <si>
    <t>Estelmann, Walter</t>
  </si>
  <si>
    <t>Hörner, Matthias</t>
  </si>
  <si>
    <t>Wittmann, Ralf</t>
  </si>
  <si>
    <t>Kerner, Peter</t>
  </si>
  <si>
    <t>Estelmann, Eric</t>
  </si>
  <si>
    <t>Estelmann, Rudi</t>
  </si>
  <si>
    <t>Wurzbacher, Volker</t>
  </si>
  <si>
    <t>Ripp, Hans</t>
  </si>
  <si>
    <t>Engel, Hans - Jörg</t>
  </si>
  <si>
    <t>Hasenöhrl, Hans - Jürgen</t>
  </si>
  <si>
    <t>Hoff, Reinhold</t>
  </si>
  <si>
    <t>WK</t>
  </si>
  <si>
    <t>TB</t>
  </si>
  <si>
    <t>-</t>
  </si>
  <si>
    <t>Thiel, Klaus</t>
  </si>
  <si>
    <t>Thomas Eckerle, Rundenkampfleiter Gewehr - Kreisliga</t>
  </si>
  <si>
    <t>6. Wettkampf Luftgewehr aufgelegt 2023</t>
  </si>
  <si>
    <t>67483 Edesheim, den 18.11.2023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</si>
</sst>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  <numFmt numFmtId="179" formatCode="[$-407]dddd\,\ d\.\ mmmm\ yyyy"/>
  </numFmts>
  <fonts count="72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20"/>
      <name val="Arial"/>
      <family val="2"/>
    </font>
    <font>
      <b/>
      <i/>
      <sz val="16"/>
      <name val="Arial"/>
      <family val="2"/>
    </font>
    <font>
      <vertAlign val="superscript"/>
      <sz val="12"/>
      <name val="Arial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10"/>
      <name val="Arial"/>
      <family val="2"/>
    </font>
    <font>
      <sz val="20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178" fontId="11" fillId="0" borderId="0" xfId="53" applyNumberFormat="1" applyFont="1" applyAlignment="1">
      <alignment horizontal="center" vertical="center"/>
      <protection/>
    </xf>
    <xf numFmtId="178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/>
    </xf>
    <xf numFmtId="178" fontId="11" fillId="0" borderId="0" xfId="53" applyNumberFormat="1" applyFont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78" fontId="0" fillId="0" borderId="0" xfId="0" applyNumberFormat="1" applyFont="1" applyAlignment="1">
      <alignment horizontal="center"/>
    </xf>
    <xf numFmtId="0" fontId="15" fillId="0" borderId="0" xfId="53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1" fillId="0" borderId="10" xfId="53" applyFont="1" applyBorder="1" applyAlignment="1">
      <alignment horizontal="left"/>
      <protection/>
    </xf>
    <xf numFmtId="0" fontId="71" fillId="0" borderId="10" xfId="0" applyFont="1" applyBorder="1" applyAlignment="1">
      <alignment horizontal="left"/>
    </xf>
    <xf numFmtId="0" fontId="11" fillId="0" borderId="10" xfId="53" applyFont="1" applyBorder="1" applyAlignment="1">
      <alignment horizontal="right"/>
      <protection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/>
    </xf>
    <xf numFmtId="0" fontId="20" fillId="0" borderId="0" xfId="0" applyFont="1" applyAlignment="1">
      <alignment horizont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center"/>
    </xf>
    <xf numFmtId="0" fontId="2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53" applyFont="1">
      <alignment/>
      <protection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0</xdr:row>
      <xdr:rowOff>38100</xdr:rowOff>
    </xdr:from>
    <xdr:to>
      <xdr:col>4</xdr:col>
      <xdr:colOff>2038350</xdr:colOff>
      <xdr:row>2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B34:K72" comment="" totalsRowShown="0">
  <tableColumns count="10">
    <tableColumn id="1" name="Name:"/>
    <tableColumn id="2" name="Verein:"/>
    <tableColumn id="3" name="1.W-K"/>
    <tableColumn id="4" name="2.W-K"/>
    <tableColumn id="5" name="3.W-K"/>
    <tableColumn id="6" name="4.W-K"/>
    <tableColumn id="7" name="5.W-K"/>
    <tableColumn id="8" name="6.W-K"/>
    <tableColumn id="9" name="Gesamt"/>
    <tableColumn id="10" name="Schnit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customWidth="1"/>
    <col min="4" max="4" width="16.28125" style="0" bestFit="1" customWidth="1"/>
    <col min="5" max="5" width="31.140625" style="0" customWidth="1"/>
  </cols>
  <sheetData>
    <row r="1" spans="1:5" ht="42.75">
      <c r="A1" s="82" t="s">
        <v>24</v>
      </c>
      <c r="B1" s="83"/>
      <c r="C1" s="83"/>
      <c r="D1" s="83"/>
      <c r="E1" s="83"/>
    </row>
    <row r="2" spans="1:5" ht="42.75">
      <c r="A2" s="82" t="s">
        <v>25</v>
      </c>
      <c r="B2" s="83"/>
      <c r="C2" s="83"/>
      <c r="D2" s="83"/>
      <c r="E2" s="83"/>
    </row>
    <row r="4" spans="1:5" ht="15.75" customHeight="1">
      <c r="A4" s="84" t="s">
        <v>95</v>
      </c>
      <c r="B4" s="83"/>
      <c r="C4" s="32" t="s">
        <v>93</v>
      </c>
      <c r="D4" s="33" t="s">
        <v>26</v>
      </c>
      <c r="E4" s="28" t="s">
        <v>27</v>
      </c>
    </row>
    <row r="5" spans="1:5" ht="15.75" customHeight="1">
      <c r="A5" s="85" t="s">
        <v>28</v>
      </c>
      <c r="B5" s="83"/>
      <c r="C5" s="33" t="s">
        <v>29</v>
      </c>
      <c r="D5" s="33" t="s">
        <v>30</v>
      </c>
      <c r="E5" s="28" t="s">
        <v>31</v>
      </c>
    </row>
    <row r="6" spans="1:5" ht="12.75">
      <c r="A6" s="29"/>
      <c r="B6" s="29"/>
      <c r="C6" s="29"/>
      <c r="D6" s="29"/>
      <c r="E6" s="29"/>
    </row>
    <row r="8" spans="1:5" ht="20.25">
      <c r="A8" s="80" t="s">
        <v>103</v>
      </c>
      <c r="B8" s="81"/>
      <c r="C8" s="81"/>
      <c r="D8" s="81"/>
      <c r="E8" s="81"/>
    </row>
    <row r="10" spans="1:5" ht="12.75">
      <c r="A10" s="30" t="s">
        <v>32</v>
      </c>
      <c r="B10" s="77" t="s">
        <v>50</v>
      </c>
      <c r="C10" s="77"/>
      <c r="D10" s="77"/>
      <c r="E10" s="77"/>
    </row>
    <row r="11" spans="1:5" ht="12.75">
      <c r="A11" s="31"/>
      <c r="B11" s="77" t="s">
        <v>33</v>
      </c>
      <c r="C11" s="77"/>
      <c r="D11" s="77"/>
      <c r="E11" s="77"/>
    </row>
    <row r="12" spans="1:5" ht="12.75">
      <c r="A12" s="31"/>
      <c r="B12" s="31"/>
      <c r="C12" s="31"/>
      <c r="D12" s="31"/>
      <c r="E12" s="31"/>
    </row>
    <row r="13" spans="1:5" ht="12.75">
      <c r="A13" s="30" t="s">
        <v>34</v>
      </c>
      <c r="B13" s="77" t="s">
        <v>92</v>
      </c>
      <c r="C13" s="77"/>
      <c r="D13" s="77"/>
      <c r="E13" s="77"/>
    </row>
    <row r="14" spans="1:5" ht="12.75">
      <c r="A14" s="31"/>
      <c r="B14" s="77" t="s">
        <v>76</v>
      </c>
      <c r="C14" s="77"/>
      <c r="D14" s="77"/>
      <c r="E14" s="77"/>
    </row>
    <row r="15" spans="1:5" ht="12.75">
      <c r="A15" s="31"/>
      <c r="B15" s="31"/>
      <c r="C15" s="31"/>
      <c r="D15" s="31"/>
      <c r="E15" s="31"/>
    </row>
    <row r="16" spans="1:5" ht="12.75">
      <c r="A16" s="30" t="s">
        <v>35</v>
      </c>
      <c r="B16" s="77" t="s">
        <v>90</v>
      </c>
      <c r="C16" s="77"/>
      <c r="D16" s="77"/>
      <c r="E16" s="77"/>
    </row>
    <row r="17" spans="1:5" ht="12.75">
      <c r="A17" s="31"/>
      <c r="B17" s="77" t="s">
        <v>36</v>
      </c>
      <c r="C17" s="77"/>
      <c r="D17" s="77"/>
      <c r="E17" s="77"/>
    </row>
    <row r="18" spans="1:5" ht="12.75">
      <c r="A18" s="31"/>
      <c r="B18" s="31"/>
      <c r="C18" s="31"/>
      <c r="D18" s="31"/>
      <c r="E18" s="31"/>
    </row>
    <row r="19" spans="1:5" ht="12.75">
      <c r="A19" s="30" t="s">
        <v>37</v>
      </c>
      <c r="B19" s="77" t="s">
        <v>77</v>
      </c>
      <c r="C19" s="77"/>
      <c r="D19" s="77"/>
      <c r="E19" s="77"/>
    </row>
    <row r="20" spans="1:5" ht="12.75">
      <c r="A20" s="31"/>
      <c r="B20" s="77" t="s">
        <v>78</v>
      </c>
      <c r="C20" s="77"/>
      <c r="D20" s="77"/>
      <c r="E20" s="77"/>
    </row>
    <row r="21" spans="1:5" ht="12.75">
      <c r="A21" s="31"/>
      <c r="B21" s="77" t="s">
        <v>79</v>
      </c>
      <c r="C21" s="77"/>
      <c r="D21" s="77"/>
      <c r="E21" s="77"/>
    </row>
    <row r="22" spans="1:5" ht="12.75">
      <c r="A22" s="31"/>
      <c r="B22" s="77" t="s">
        <v>80</v>
      </c>
      <c r="C22" s="77"/>
      <c r="D22" s="77"/>
      <c r="E22" s="77"/>
    </row>
    <row r="23" spans="1:5" ht="12.75">
      <c r="A23" s="31"/>
      <c r="B23" s="77" t="s">
        <v>81</v>
      </c>
      <c r="C23" s="77"/>
      <c r="D23" s="77"/>
      <c r="E23" s="77"/>
    </row>
    <row r="24" spans="1:5" ht="12.75">
      <c r="A24" s="31"/>
      <c r="B24" s="77" t="s">
        <v>82</v>
      </c>
      <c r="C24" s="77"/>
      <c r="D24" s="77"/>
      <c r="E24" s="77"/>
    </row>
    <row r="25" spans="1:5" ht="12.75">
      <c r="A25" s="31"/>
      <c r="B25" s="77" t="s">
        <v>83</v>
      </c>
      <c r="C25" s="77"/>
      <c r="D25" s="77"/>
      <c r="E25" s="77"/>
    </row>
    <row r="26" spans="1:5" ht="12.75">
      <c r="A26" s="31"/>
      <c r="B26" s="77" t="s">
        <v>84</v>
      </c>
      <c r="C26" s="77"/>
      <c r="D26" s="77"/>
      <c r="E26" s="77"/>
    </row>
    <row r="27" spans="1:5" ht="12.75">
      <c r="A27" s="31"/>
      <c r="B27" s="77" t="s">
        <v>85</v>
      </c>
      <c r="C27" s="77"/>
      <c r="D27" s="77"/>
      <c r="E27" s="77"/>
    </row>
    <row r="28" spans="1:5" ht="12.75">
      <c r="A28" s="31"/>
      <c r="B28" s="31"/>
      <c r="C28" s="31"/>
      <c r="D28" s="31"/>
      <c r="E28" s="31"/>
    </row>
    <row r="29" spans="1:5" ht="12.75">
      <c r="A29" s="30" t="s">
        <v>38</v>
      </c>
      <c r="B29" s="77" t="s">
        <v>39</v>
      </c>
      <c r="C29" s="77"/>
      <c r="D29" s="77"/>
      <c r="E29" s="77"/>
    </row>
    <row r="30" spans="1:5" ht="12.75">
      <c r="A30" s="31"/>
      <c r="B30" s="77" t="s">
        <v>40</v>
      </c>
      <c r="C30" s="77"/>
      <c r="D30" s="77"/>
      <c r="E30" s="77"/>
    </row>
    <row r="31" spans="1:5" ht="12.75">
      <c r="A31" s="31"/>
      <c r="B31" s="77" t="s">
        <v>41</v>
      </c>
      <c r="C31" s="77"/>
      <c r="D31" s="77"/>
      <c r="E31" s="77"/>
    </row>
    <row r="32" spans="1:5" ht="12.75">
      <c r="A32" s="31"/>
      <c r="B32" s="77" t="s">
        <v>42</v>
      </c>
      <c r="C32" s="77"/>
      <c r="D32" s="77"/>
      <c r="E32" s="77"/>
    </row>
    <row r="33" spans="1:5" ht="12.75">
      <c r="A33" s="31"/>
      <c r="B33" s="31"/>
      <c r="C33" s="31"/>
      <c r="D33" s="31"/>
      <c r="E33" s="31"/>
    </row>
    <row r="34" spans="1:5" ht="12.75">
      <c r="A34" s="30" t="s">
        <v>43</v>
      </c>
      <c r="B34" s="76" t="s">
        <v>91</v>
      </c>
      <c r="C34" s="76"/>
      <c r="D34" s="76"/>
      <c r="E34" s="76"/>
    </row>
    <row r="35" spans="1:5" ht="12.75">
      <c r="A35" s="31"/>
      <c r="B35" s="77" t="s">
        <v>55</v>
      </c>
      <c r="C35" s="77"/>
      <c r="D35" s="77"/>
      <c r="E35" s="77"/>
    </row>
    <row r="36" spans="1:5" ht="12.75">
      <c r="A36" s="31"/>
      <c r="B36" s="77" t="s">
        <v>56</v>
      </c>
      <c r="C36" s="77"/>
      <c r="D36" s="77"/>
      <c r="E36" s="77"/>
    </row>
    <row r="37" spans="1:5" ht="12.75">
      <c r="A37" s="31"/>
      <c r="B37" s="77" t="s">
        <v>57</v>
      </c>
      <c r="C37" s="77"/>
      <c r="D37" s="77"/>
      <c r="E37" s="77"/>
    </row>
    <row r="38" spans="1:5" ht="12.75">
      <c r="A38" s="31"/>
      <c r="B38" s="31"/>
      <c r="C38" s="31"/>
      <c r="D38" s="31"/>
      <c r="E38" s="31"/>
    </row>
    <row r="39" spans="1:5" ht="12.75">
      <c r="A39" s="30" t="s">
        <v>44</v>
      </c>
      <c r="B39" s="77" t="s">
        <v>86</v>
      </c>
      <c r="C39" s="77"/>
      <c r="D39" s="77"/>
      <c r="E39" s="77"/>
    </row>
    <row r="40" spans="1:5" ht="12.75">
      <c r="A40" s="31"/>
      <c r="B40" s="77" t="s">
        <v>87</v>
      </c>
      <c r="C40" s="77"/>
      <c r="D40" s="77"/>
      <c r="E40" s="77"/>
    </row>
    <row r="41" spans="1:5" ht="12.75">
      <c r="A41" s="31"/>
      <c r="B41" s="77" t="s">
        <v>52</v>
      </c>
      <c r="C41" s="77"/>
      <c r="D41" s="77"/>
      <c r="E41" s="77"/>
    </row>
    <row r="42" spans="1:5" ht="12.75">
      <c r="A42" s="31"/>
      <c r="B42" s="77" t="s">
        <v>53</v>
      </c>
      <c r="C42" s="77"/>
      <c r="D42" s="77"/>
      <c r="E42" s="77"/>
    </row>
    <row r="43" spans="1:5" ht="12.75">
      <c r="A43" s="31"/>
      <c r="B43" s="31"/>
      <c r="C43" s="31"/>
      <c r="D43" s="31"/>
      <c r="E43" s="31"/>
    </row>
    <row r="44" spans="1:5" ht="12.75">
      <c r="A44" s="30" t="s">
        <v>45</v>
      </c>
      <c r="B44" s="77" t="s">
        <v>54</v>
      </c>
      <c r="C44" s="77"/>
      <c r="D44" s="77"/>
      <c r="E44" s="77"/>
    </row>
    <row r="45" spans="1:5" ht="12.75">
      <c r="A45" s="30"/>
      <c r="B45" s="78" t="s">
        <v>104</v>
      </c>
      <c r="C45" s="78"/>
      <c r="D45" s="78"/>
      <c r="E45" s="78"/>
    </row>
    <row r="46" spans="1:5" ht="12.75">
      <c r="A46" s="30"/>
      <c r="B46" s="78" t="s">
        <v>105</v>
      </c>
      <c r="C46" s="78"/>
      <c r="D46" s="78"/>
      <c r="E46" s="78"/>
    </row>
    <row r="47" spans="2:5" ht="12.75">
      <c r="B47" s="31"/>
      <c r="C47" s="31"/>
      <c r="D47" s="31"/>
      <c r="E47" s="31"/>
    </row>
    <row r="48" spans="1:2" ht="15">
      <c r="A48" s="79" t="s">
        <v>46</v>
      </c>
      <c r="B48" s="79"/>
    </row>
    <row r="50" spans="1:3" ht="28.5">
      <c r="A50" s="75" t="s">
        <v>4</v>
      </c>
      <c r="B50" s="75"/>
      <c r="C50" s="75"/>
    </row>
  </sheetData>
  <sheetProtection/>
  <mergeCells count="37">
    <mergeCell ref="B40:E40"/>
    <mergeCell ref="B41:E41"/>
    <mergeCell ref="B35:E35"/>
    <mergeCell ref="A1:E1"/>
    <mergeCell ref="A2:E2"/>
    <mergeCell ref="A4:B4"/>
    <mergeCell ref="A5:B5"/>
    <mergeCell ref="B13:E13"/>
    <mergeCell ref="B14:E14"/>
    <mergeCell ref="B25:E25"/>
    <mergeCell ref="B31:E31"/>
    <mergeCell ref="B32:E32"/>
    <mergeCell ref="B30:E30"/>
    <mergeCell ref="B26:E26"/>
    <mergeCell ref="B24:E24"/>
    <mergeCell ref="B29:E29"/>
    <mergeCell ref="B27:E27"/>
    <mergeCell ref="A8:E8"/>
    <mergeCell ref="B10:E10"/>
    <mergeCell ref="B11:E11"/>
    <mergeCell ref="B23:E23"/>
    <mergeCell ref="B16:E16"/>
    <mergeCell ref="B17:E17"/>
    <mergeCell ref="B19:E19"/>
    <mergeCell ref="B20:E20"/>
    <mergeCell ref="B22:E22"/>
    <mergeCell ref="B21:E21"/>
    <mergeCell ref="A50:C50"/>
    <mergeCell ref="B34:E34"/>
    <mergeCell ref="B39:E39"/>
    <mergeCell ref="B44:E44"/>
    <mergeCell ref="B45:E45"/>
    <mergeCell ref="B46:E46"/>
    <mergeCell ref="A48:B48"/>
    <mergeCell ref="B36:E36"/>
    <mergeCell ref="B42:E42"/>
    <mergeCell ref="B37:E3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O31"/>
  <sheetViews>
    <sheetView view="pageBreakPreview" zoomScaleSheetLayoutView="100" zoomScalePageLayoutView="0" workbookViewId="0" topLeftCell="A1">
      <selection activeCell="A1" sqref="A1:O1"/>
    </sheetView>
  </sheetViews>
  <sheetFormatPr defaultColWidth="11.421875" defaultRowHeight="12.75"/>
  <cols>
    <col min="1" max="1" width="8.57421875" style="0" customWidth="1"/>
    <col min="2" max="2" width="2.00390625" style="0" customWidth="1"/>
    <col min="3" max="3" width="8.57421875" style="0" customWidth="1"/>
    <col min="4" max="4" width="2.00390625" style="0" customWidth="1"/>
    <col min="5" max="5" width="8.57421875" style="0" customWidth="1"/>
    <col min="6" max="6" width="2.7109375" style="0" customWidth="1"/>
    <col min="7" max="7" width="26.57421875" style="0" customWidth="1"/>
    <col min="8" max="8" width="2.28125" style="0" bestFit="1" customWidth="1"/>
    <col min="9" max="9" width="26.57421875" style="34" customWidth="1"/>
    <col min="10" max="10" width="2.7109375" style="34" customWidth="1"/>
    <col min="11" max="11" width="8.57421875" style="34" customWidth="1"/>
    <col min="12" max="12" width="2.00390625" style="0" bestFit="1" customWidth="1"/>
    <col min="13" max="13" width="8.57421875" style="0" customWidth="1"/>
    <col min="14" max="14" width="2.00390625" style="0" customWidth="1"/>
    <col min="15" max="15" width="8.57421875" style="0" customWidth="1"/>
  </cols>
  <sheetData>
    <row r="1" spans="1:15" ht="26.25">
      <c r="A1" s="90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91"/>
    </row>
    <row r="2" spans="1:15" ht="23.25">
      <c r="A2" s="2"/>
      <c r="B2" s="2"/>
      <c r="C2" s="2"/>
      <c r="D2" s="2"/>
      <c r="E2" s="2"/>
      <c r="F2" s="2"/>
      <c r="G2" s="2"/>
      <c r="H2" s="2"/>
      <c r="I2" s="36"/>
      <c r="J2" s="36"/>
      <c r="K2" s="41"/>
      <c r="L2" s="41"/>
      <c r="M2" s="41"/>
      <c r="N2" s="41"/>
      <c r="O2" s="41"/>
    </row>
    <row r="3" spans="1:15" ht="21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3"/>
    </row>
    <row r="4" spans="1:15" ht="18.75">
      <c r="A4" s="35"/>
      <c r="B4" s="35"/>
      <c r="C4" s="35"/>
      <c r="D4" s="35"/>
      <c r="E4" s="35"/>
      <c r="F4" s="35"/>
      <c r="G4" s="35"/>
      <c r="H4" s="35"/>
      <c r="I4" s="6"/>
      <c r="J4" s="6"/>
      <c r="K4" s="42"/>
      <c r="L4" s="42"/>
      <c r="M4" s="42"/>
      <c r="N4" s="43"/>
      <c r="O4" s="43"/>
    </row>
    <row r="5" spans="1:15" ht="18.75">
      <c r="A5" s="94" t="s">
        <v>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95"/>
    </row>
    <row r="6" spans="1:15" ht="17.25">
      <c r="A6" s="37"/>
      <c r="B6" s="37"/>
      <c r="C6" s="37"/>
      <c r="D6" s="37"/>
      <c r="E6" s="37"/>
      <c r="F6" s="37"/>
      <c r="G6" s="37"/>
      <c r="H6" s="37"/>
      <c r="I6" s="37"/>
      <c r="J6" s="37"/>
      <c r="K6" s="44"/>
      <c r="L6" s="44"/>
      <c r="M6" s="44"/>
      <c r="N6" s="44"/>
      <c r="O6" s="44"/>
    </row>
    <row r="7" spans="1:15" ht="18">
      <c r="A7" s="96" t="s">
        <v>58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21">
      <c r="A8" s="38"/>
      <c r="B8" s="38"/>
      <c r="C8" s="38"/>
      <c r="D8" s="38"/>
      <c r="E8" s="38"/>
      <c r="F8" s="38"/>
      <c r="G8" s="38"/>
      <c r="H8" s="38"/>
      <c r="I8" s="38"/>
      <c r="J8" s="38"/>
      <c r="K8" s="45"/>
      <c r="L8" s="45"/>
      <c r="M8" s="45"/>
      <c r="N8" s="45"/>
      <c r="O8" s="45"/>
    </row>
    <row r="9" spans="1:15" ht="18.75">
      <c r="A9" s="96" t="s">
        <v>49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2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45"/>
      <c r="L10" s="45"/>
      <c r="M10" s="45"/>
      <c r="N10" s="45"/>
      <c r="O10" s="45"/>
    </row>
    <row r="11" spans="1:15" ht="18.75">
      <c r="A11" s="97" t="s">
        <v>8</v>
      </c>
      <c r="B11" s="95"/>
      <c r="C11" s="95"/>
      <c r="D11" s="95"/>
      <c r="E11" s="95"/>
      <c r="F11" s="95"/>
      <c r="G11" s="39"/>
      <c r="H11" s="39"/>
      <c r="I11" s="39"/>
      <c r="J11" s="39"/>
      <c r="K11" s="95"/>
      <c r="L11" s="95"/>
      <c r="M11" s="95"/>
      <c r="N11" s="95"/>
      <c r="O11" s="95"/>
    </row>
    <row r="12" spans="1:15" ht="2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45"/>
      <c r="L12" s="45"/>
      <c r="M12" s="45"/>
      <c r="N12" s="45"/>
      <c r="O12" s="45"/>
    </row>
    <row r="13" spans="1:15" ht="18">
      <c r="A13" s="86" t="s">
        <v>97</v>
      </c>
      <c r="B13" s="87"/>
      <c r="C13" s="87"/>
      <c r="D13" s="87"/>
      <c r="E13" s="87"/>
      <c r="F13" s="87"/>
      <c r="G13" s="40"/>
      <c r="H13" s="40"/>
      <c r="I13" s="88" t="s">
        <v>98</v>
      </c>
      <c r="J13" s="88"/>
      <c r="K13" s="88"/>
      <c r="L13" s="88"/>
      <c r="M13" s="88"/>
      <c r="N13" s="88"/>
      <c r="O13" s="88"/>
    </row>
    <row r="14" spans="1:15" ht="18">
      <c r="A14" s="47">
        <v>918.2</v>
      </c>
      <c r="B14" s="47" t="s">
        <v>9</v>
      </c>
      <c r="C14" s="47">
        <v>851.8</v>
      </c>
      <c r="D14" s="47"/>
      <c r="E14" s="47"/>
      <c r="F14" s="39"/>
      <c r="G14" s="39" t="s">
        <v>47</v>
      </c>
      <c r="H14" s="70" t="s">
        <v>9</v>
      </c>
      <c r="I14" s="39" t="s">
        <v>60</v>
      </c>
      <c r="J14" s="39"/>
      <c r="K14" s="47"/>
      <c r="L14" s="47"/>
      <c r="M14" s="47">
        <v>926.3</v>
      </c>
      <c r="N14" s="47" t="s">
        <v>9</v>
      </c>
      <c r="O14" s="47">
        <v>877.6</v>
      </c>
    </row>
    <row r="15" spans="1:15" ht="18">
      <c r="A15" s="47">
        <v>911.3</v>
      </c>
      <c r="B15" s="47" t="s">
        <v>9</v>
      </c>
      <c r="C15" s="47">
        <v>901</v>
      </c>
      <c r="D15" s="47"/>
      <c r="E15" s="47"/>
      <c r="F15" s="39"/>
      <c r="G15" s="39" t="s">
        <v>88</v>
      </c>
      <c r="H15" s="70" t="s">
        <v>9</v>
      </c>
      <c r="I15" s="39" t="s">
        <v>96</v>
      </c>
      <c r="J15" s="39"/>
      <c r="K15" s="47"/>
      <c r="L15" s="47"/>
      <c r="M15" s="47">
        <v>924</v>
      </c>
      <c r="N15" s="47" t="s">
        <v>9</v>
      </c>
      <c r="O15" s="47">
        <v>916.1</v>
      </c>
    </row>
    <row r="16" spans="1:15" ht="18">
      <c r="A16" s="47">
        <v>905.4</v>
      </c>
      <c r="B16" s="47" t="s">
        <v>9</v>
      </c>
      <c r="C16" s="47">
        <v>892.8</v>
      </c>
      <c r="D16" s="47"/>
      <c r="E16" s="47"/>
      <c r="F16" s="39"/>
      <c r="G16" s="39" t="s">
        <v>94</v>
      </c>
      <c r="H16" s="70" t="s">
        <v>9</v>
      </c>
      <c r="I16" s="39" t="s">
        <v>48</v>
      </c>
      <c r="J16" s="39"/>
      <c r="K16" s="47"/>
      <c r="L16" s="47"/>
      <c r="M16" s="47">
        <v>905.2</v>
      </c>
      <c r="N16" s="47" t="s">
        <v>9</v>
      </c>
      <c r="O16" s="47">
        <v>910.6</v>
      </c>
    </row>
    <row r="17" spans="1:15" ht="18">
      <c r="A17" s="47">
        <v>918.1</v>
      </c>
      <c r="B17" s="47" t="s">
        <v>9</v>
      </c>
      <c r="C17" s="47">
        <v>926.4</v>
      </c>
      <c r="D17" s="47"/>
      <c r="E17" s="47"/>
      <c r="F17" s="39"/>
      <c r="G17" s="39" t="s">
        <v>59</v>
      </c>
      <c r="H17" s="70" t="s">
        <v>9</v>
      </c>
      <c r="I17" s="39" t="s">
        <v>89</v>
      </c>
      <c r="J17" s="39"/>
      <c r="K17" s="47"/>
      <c r="L17" s="47"/>
      <c r="M17" s="47">
        <v>914.1</v>
      </c>
      <c r="N17" s="47" t="s">
        <v>9</v>
      </c>
      <c r="O17" s="47">
        <v>938.9</v>
      </c>
    </row>
    <row r="18" spans="1:15" ht="18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3"/>
      <c r="L18" s="43"/>
      <c r="M18" s="43"/>
      <c r="N18" s="43"/>
      <c r="O18" s="43"/>
    </row>
    <row r="19" spans="1:15" ht="18">
      <c r="A19" s="86" t="s">
        <v>99</v>
      </c>
      <c r="B19" s="87"/>
      <c r="C19" s="87"/>
      <c r="D19" s="87"/>
      <c r="E19" s="87"/>
      <c r="F19" s="87"/>
      <c r="G19" s="40"/>
      <c r="H19" s="40"/>
      <c r="I19" s="88" t="s">
        <v>100</v>
      </c>
      <c r="J19" s="88"/>
      <c r="K19" s="88"/>
      <c r="L19" s="88"/>
      <c r="M19" s="88"/>
      <c r="N19" s="88"/>
      <c r="O19" s="88"/>
    </row>
    <row r="20" spans="1:15" ht="18">
      <c r="A20" s="47">
        <v>912.6</v>
      </c>
      <c r="B20" s="47" t="s">
        <v>9</v>
      </c>
      <c r="C20" s="47">
        <v>923.3</v>
      </c>
      <c r="D20" s="47"/>
      <c r="E20" s="47"/>
      <c r="F20" s="39"/>
      <c r="G20" s="39" t="s">
        <v>96</v>
      </c>
      <c r="H20" s="70" t="s">
        <v>9</v>
      </c>
      <c r="I20" s="39" t="s">
        <v>47</v>
      </c>
      <c r="J20" s="39"/>
      <c r="K20" s="47"/>
      <c r="L20" s="47"/>
      <c r="M20" s="47">
        <v>889.3</v>
      </c>
      <c r="N20" s="47" t="s">
        <v>9</v>
      </c>
      <c r="O20" s="47">
        <v>918.7</v>
      </c>
    </row>
    <row r="21" spans="1:15" ht="18">
      <c r="A21" s="47">
        <v>876.5</v>
      </c>
      <c r="B21" s="47" t="s">
        <v>9</v>
      </c>
      <c r="C21" s="47">
        <v>914.6</v>
      </c>
      <c r="D21" s="47"/>
      <c r="E21" s="47"/>
      <c r="F21" s="39"/>
      <c r="G21" s="39" t="s">
        <v>60</v>
      </c>
      <c r="H21" s="70" t="s">
        <v>9</v>
      </c>
      <c r="I21" s="39" t="s">
        <v>88</v>
      </c>
      <c r="J21" s="39"/>
      <c r="K21" s="47"/>
      <c r="L21" s="47"/>
      <c r="M21" s="47">
        <v>899.5</v>
      </c>
      <c r="N21" s="47" t="s">
        <v>9</v>
      </c>
      <c r="O21" s="47">
        <v>930.9</v>
      </c>
    </row>
    <row r="22" spans="1:15" ht="18">
      <c r="A22" s="47">
        <v>909.1</v>
      </c>
      <c r="B22" s="47" t="s">
        <v>9</v>
      </c>
      <c r="C22" s="47">
        <v>928</v>
      </c>
      <c r="D22" s="47"/>
      <c r="E22" s="47"/>
      <c r="F22" s="39"/>
      <c r="G22" s="39" t="s">
        <v>48</v>
      </c>
      <c r="H22" s="70" t="s">
        <v>9</v>
      </c>
      <c r="I22" s="39" t="s">
        <v>89</v>
      </c>
      <c r="J22" s="39"/>
      <c r="K22" s="47"/>
      <c r="L22" s="47"/>
      <c r="M22" s="47">
        <v>899.8</v>
      </c>
      <c r="N22" s="47" t="s">
        <v>9</v>
      </c>
      <c r="O22" s="47">
        <v>942.1</v>
      </c>
    </row>
    <row r="23" spans="1:15" ht="18">
      <c r="A23" s="47">
        <v>915.9</v>
      </c>
      <c r="B23" s="47" t="s">
        <v>9</v>
      </c>
      <c r="C23" s="47">
        <v>923.5</v>
      </c>
      <c r="D23" s="47"/>
      <c r="E23" s="47"/>
      <c r="F23" s="39"/>
      <c r="G23" s="39" t="s">
        <v>94</v>
      </c>
      <c r="H23" s="70" t="s">
        <v>9</v>
      </c>
      <c r="I23" s="39" t="s">
        <v>59</v>
      </c>
      <c r="J23" s="39"/>
      <c r="K23" s="47"/>
      <c r="L23" s="47"/>
      <c r="M23" s="47">
        <v>915.8</v>
      </c>
      <c r="N23" s="47" t="s">
        <v>9</v>
      </c>
      <c r="O23" s="47">
        <v>923.2</v>
      </c>
    </row>
    <row r="24" spans="1:15" ht="18.75">
      <c r="A24" s="46"/>
      <c r="B24" s="46"/>
      <c r="C24" s="46"/>
      <c r="D24" s="46"/>
      <c r="E24" s="46"/>
      <c r="F24" s="46"/>
      <c r="G24" s="39"/>
      <c r="H24" s="46"/>
      <c r="I24" s="46"/>
      <c r="J24" s="46"/>
      <c r="K24" s="43"/>
      <c r="L24" s="43"/>
      <c r="M24" s="43"/>
      <c r="N24" s="43"/>
      <c r="O24" s="43"/>
    </row>
    <row r="25" spans="1:15" ht="18">
      <c r="A25" s="86" t="s">
        <v>101</v>
      </c>
      <c r="B25" s="87"/>
      <c r="C25" s="87"/>
      <c r="D25" s="87"/>
      <c r="E25" s="87"/>
      <c r="F25" s="87"/>
      <c r="G25" s="40"/>
      <c r="H25" s="40"/>
      <c r="I25" s="88" t="s">
        <v>102</v>
      </c>
      <c r="J25" s="88"/>
      <c r="K25" s="88"/>
      <c r="L25" s="88"/>
      <c r="M25" s="88"/>
      <c r="N25" s="88"/>
      <c r="O25" s="88"/>
    </row>
    <row r="26" spans="1:15" ht="18">
      <c r="A26" s="47">
        <v>917.9</v>
      </c>
      <c r="B26" s="47" t="s">
        <v>9</v>
      </c>
      <c r="C26" s="47">
        <v>922.1</v>
      </c>
      <c r="D26" s="47"/>
      <c r="E26" s="47"/>
      <c r="F26" s="39"/>
      <c r="G26" s="39" t="s">
        <v>88</v>
      </c>
      <c r="H26" s="70" t="s">
        <v>9</v>
      </c>
      <c r="I26" s="39" t="s">
        <v>47</v>
      </c>
      <c r="J26" s="39"/>
      <c r="K26" s="47"/>
      <c r="L26" s="47"/>
      <c r="M26" s="47">
        <v>916.6</v>
      </c>
      <c r="N26" s="47" t="s">
        <v>9</v>
      </c>
      <c r="O26" s="47">
        <v>919.1</v>
      </c>
    </row>
    <row r="27" spans="1:15" ht="18">
      <c r="A27" s="47">
        <v>901.6</v>
      </c>
      <c r="B27" s="47" t="s">
        <v>9</v>
      </c>
      <c r="C27" s="47">
        <v>912.2</v>
      </c>
      <c r="D27" s="47"/>
      <c r="E27" s="47"/>
      <c r="F27" s="39"/>
      <c r="G27" s="39" t="s">
        <v>60</v>
      </c>
      <c r="H27" s="70" t="s">
        <v>9</v>
      </c>
      <c r="I27" s="39" t="s">
        <v>96</v>
      </c>
      <c r="J27" s="39"/>
      <c r="K27" s="47"/>
      <c r="L27" s="47"/>
      <c r="M27" s="47">
        <v>901.1</v>
      </c>
      <c r="N27" s="47" t="s">
        <v>9</v>
      </c>
      <c r="O27" s="47">
        <v>923.9</v>
      </c>
    </row>
    <row r="28" spans="1:15" ht="18">
      <c r="A28" s="47">
        <v>896</v>
      </c>
      <c r="B28" s="47" t="s">
        <v>9</v>
      </c>
      <c r="C28" s="47">
        <v>923</v>
      </c>
      <c r="D28" s="47"/>
      <c r="E28" s="47"/>
      <c r="F28" s="39"/>
      <c r="G28" s="39" t="s">
        <v>48</v>
      </c>
      <c r="H28" s="70" t="s">
        <v>9</v>
      </c>
      <c r="I28" s="39" t="s">
        <v>59</v>
      </c>
      <c r="J28" s="39"/>
      <c r="K28" s="47"/>
      <c r="L28" s="47"/>
      <c r="M28" s="47">
        <v>906.6</v>
      </c>
      <c r="N28" s="47" t="s">
        <v>9</v>
      </c>
      <c r="O28" s="47">
        <v>933.5</v>
      </c>
    </row>
    <row r="29" spans="1:15" ht="18">
      <c r="A29" s="47">
        <v>937.5</v>
      </c>
      <c r="B29" s="47" t="s">
        <v>9</v>
      </c>
      <c r="C29" s="47">
        <v>916.1</v>
      </c>
      <c r="D29" s="47"/>
      <c r="E29" s="47"/>
      <c r="F29" s="39"/>
      <c r="G29" s="39" t="s">
        <v>89</v>
      </c>
      <c r="H29" s="70" t="s">
        <v>9</v>
      </c>
      <c r="I29" s="39" t="s">
        <v>94</v>
      </c>
      <c r="J29" s="39"/>
      <c r="K29" s="47"/>
      <c r="L29" s="47"/>
      <c r="M29" s="47">
        <v>931.1</v>
      </c>
      <c r="N29" s="47" t="s">
        <v>9</v>
      </c>
      <c r="O29" s="47">
        <v>918.5</v>
      </c>
    </row>
    <row r="30" spans="9:15" ht="18">
      <c r="I30"/>
      <c r="J30"/>
      <c r="K30" s="54"/>
      <c r="L30" s="54"/>
      <c r="M30" s="54"/>
      <c r="N30" s="34"/>
      <c r="O30" s="54"/>
    </row>
    <row r="31" spans="1:15" ht="18">
      <c r="A31" s="89" t="s">
        <v>51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</sheetData>
  <sheetProtection/>
  <mergeCells count="14">
    <mergeCell ref="A11:F11"/>
    <mergeCell ref="K11:O11"/>
    <mergeCell ref="A13:F13"/>
    <mergeCell ref="I13:O13"/>
    <mergeCell ref="A25:F25"/>
    <mergeCell ref="I25:O25"/>
    <mergeCell ref="A31:O31"/>
    <mergeCell ref="A1:O1"/>
    <mergeCell ref="A3:O3"/>
    <mergeCell ref="A5:O5"/>
    <mergeCell ref="A19:F19"/>
    <mergeCell ref="I19:O19"/>
    <mergeCell ref="A7:O7"/>
    <mergeCell ref="A9:O9"/>
  </mergeCells>
  <printOptions horizontalCentered="1"/>
  <pageMargins left="0.25" right="0.25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N72"/>
  <sheetViews>
    <sheetView tabSelected="1" view="pageBreakPreview" zoomScaleSheetLayoutView="10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22.140625" style="0" bestFit="1" customWidth="1"/>
    <col min="3" max="3" width="17.140625" style="0" customWidth="1"/>
    <col min="4" max="4" width="5.57421875" style="3" customWidth="1"/>
    <col min="5" max="5" width="5.57421875" style="0" customWidth="1"/>
    <col min="6" max="6" width="5.57421875" style="3" customWidth="1"/>
    <col min="7" max="9" width="5.57421875" style="0" customWidth="1"/>
    <col min="10" max="10" width="9.28125" style="0" customWidth="1"/>
    <col min="11" max="11" width="9.140625" style="0" customWidth="1"/>
  </cols>
  <sheetData>
    <row r="1" spans="1:11" ht="23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3.25">
      <c r="A2" s="7" t="s">
        <v>22</v>
      </c>
      <c r="B2" s="7"/>
      <c r="C2" s="7"/>
      <c r="D2" s="7"/>
      <c r="E2" s="8"/>
      <c r="F2" s="8"/>
      <c r="G2" s="8"/>
      <c r="H2" s="8"/>
      <c r="I2" s="8"/>
      <c r="J2" s="8"/>
      <c r="K2" s="9"/>
    </row>
    <row r="3" spans="1:11" ht="18.75">
      <c r="A3" s="102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>
      <c r="A4" s="10"/>
      <c r="B4" s="10"/>
      <c r="C4" s="10"/>
      <c r="D4" s="10"/>
      <c r="E4" s="11"/>
      <c r="F4" s="11"/>
      <c r="G4" s="11"/>
      <c r="H4" s="11"/>
      <c r="I4" s="11"/>
      <c r="J4" s="11"/>
      <c r="K4" s="12"/>
    </row>
    <row r="5" spans="1:11" ht="15">
      <c r="A5" s="103" t="s">
        <v>146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13" t="s">
        <v>22</v>
      </c>
      <c r="B6" s="14"/>
      <c r="C6" s="14"/>
      <c r="D6" s="13"/>
      <c r="E6" s="13"/>
      <c r="F6" s="13"/>
      <c r="G6" s="13"/>
      <c r="H6" s="13"/>
      <c r="I6" s="13"/>
      <c r="J6" s="13"/>
      <c r="K6" s="15"/>
    </row>
    <row r="7" spans="1:11" ht="12.75">
      <c r="A7" s="100" t="s">
        <v>2</v>
      </c>
      <c r="B7" s="100"/>
      <c r="C7" s="100"/>
      <c r="D7" s="8"/>
      <c r="E7" s="8"/>
      <c r="F7" s="104" t="s">
        <v>148</v>
      </c>
      <c r="G7" s="104"/>
      <c r="H7" s="104"/>
      <c r="I7" s="104"/>
      <c r="J7" s="104"/>
      <c r="K7" s="104"/>
    </row>
    <row r="8" spans="1:11" ht="12.75">
      <c r="A8" s="101" t="s">
        <v>3</v>
      </c>
      <c r="B8" s="101"/>
      <c r="C8" s="101"/>
      <c r="D8" s="16"/>
      <c r="E8" s="8"/>
      <c r="F8" s="105" t="s">
        <v>10</v>
      </c>
      <c r="G8" s="105"/>
      <c r="H8" s="105"/>
      <c r="I8" s="105"/>
      <c r="J8" s="105"/>
      <c r="K8" s="105"/>
    </row>
    <row r="9" spans="1:11" ht="12.75">
      <c r="A9" s="16"/>
      <c r="B9" s="16"/>
      <c r="C9" s="16"/>
      <c r="D9" s="16"/>
      <c r="E9" s="17"/>
      <c r="F9" s="106" t="s">
        <v>11</v>
      </c>
      <c r="G9" s="106"/>
      <c r="H9" s="106"/>
      <c r="I9" s="106"/>
      <c r="J9" s="106"/>
      <c r="K9" s="106"/>
    </row>
    <row r="10" spans="1:11" ht="12.75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>
      <c r="A11" s="99" t="s">
        <v>147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.7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21"/>
    </row>
    <row r="13" spans="1:11" ht="12.75">
      <c r="A13" s="20"/>
      <c r="B13" s="22" t="s">
        <v>12</v>
      </c>
      <c r="C13" s="23"/>
      <c r="D13" s="17"/>
      <c r="E13" s="17"/>
      <c r="F13" s="17"/>
      <c r="G13" s="17"/>
      <c r="H13" s="17"/>
      <c r="I13" s="17"/>
      <c r="J13" s="17"/>
      <c r="K13" s="21"/>
    </row>
    <row r="14" spans="1:11" ht="12.75">
      <c r="A14" s="20"/>
      <c r="B14" s="1"/>
      <c r="C14" s="17"/>
      <c r="D14" s="17"/>
      <c r="E14" s="17"/>
      <c r="F14" s="17"/>
      <c r="G14" s="17"/>
      <c r="H14" s="17"/>
      <c r="I14" s="17"/>
      <c r="J14" s="17"/>
      <c r="K14" s="21"/>
    </row>
    <row r="15" spans="1:11" ht="12.75">
      <c r="A15" s="20"/>
      <c r="B15" s="4" t="s">
        <v>0</v>
      </c>
      <c r="C15" s="26" t="s">
        <v>23</v>
      </c>
      <c r="D15" s="13" t="s">
        <v>13</v>
      </c>
      <c r="E15" s="13" t="s">
        <v>14</v>
      </c>
      <c r="F15" s="13" t="s">
        <v>15</v>
      </c>
      <c r="G15" s="13" t="s">
        <v>16</v>
      </c>
      <c r="H15" s="13" t="s">
        <v>17</v>
      </c>
      <c r="I15" s="13" t="s">
        <v>18</v>
      </c>
      <c r="J15" s="13" t="s">
        <v>19</v>
      </c>
      <c r="K15" s="15" t="s">
        <v>20</v>
      </c>
    </row>
    <row r="16" spans="1:11" ht="12.75">
      <c r="A16" s="27">
        <v>1</v>
      </c>
      <c r="B16" s="55" t="s">
        <v>89</v>
      </c>
      <c r="C16" s="17">
        <f>COUNT(D16:I16)</f>
        <v>6</v>
      </c>
      <c r="D16" s="48">
        <v>926.4</v>
      </c>
      <c r="E16" s="49">
        <v>928</v>
      </c>
      <c r="F16" s="49">
        <v>937.5</v>
      </c>
      <c r="G16" s="49">
        <v>938.9</v>
      </c>
      <c r="H16" s="49">
        <v>942.1</v>
      </c>
      <c r="I16" s="49">
        <v>931.1</v>
      </c>
      <c r="J16" s="49">
        <f>IF(SUM(D16:I16)=0," ",SUM(D16:I16))</f>
        <v>5604.000000000001</v>
      </c>
      <c r="K16" s="24">
        <f>IF(D16=0," ",AVERAGE(D16:I16))</f>
        <v>934.0000000000001</v>
      </c>
    </row>
    <row r="17" spans="1:12" ht="12.75">
      <c r="A17" s="27">
        <v>2</v>
      </c>
      <c r="B17" s="55" t="s">
        <v>59</v>
      </c>
      <c r="C17" s="17">
        <f>COUNT(D17:I17)</f>
        <v>6</v>
      </c>
      <c r="D17" s="48">
        <v>918.1</v>
      </c>
      <c r="E17" s="49">
        <v>923.5</v>
      </c>
      <c r="F17" s="49">
        <v>923</v>
      </c>
      <c r="G17" s="49">
        <v>914.1</v>
      </c>
      <c r="H17" s="49">
        <v>923.2</v>
      </c>
      <c r="I17" s="49">
        <v>933.5</v>
      </c>
      <c r="J17" s="49">
        <f>IF(SUM(D17:I17)=0," ",SUM(D17:I17))</f>
        <v>5535.4</v>
      </c>
      <c r="K17" s="24">
        <f>IF(D17=0," ",AVERAGE(D17:I17))</f>
        <v>922.5666666666666</v>
      </c>
      <c r="L17" s="53"/>
    </row>
    <row r="18" spans="1:12" ht="12.75">
      <c r="A18" s="27">
        <v>3</v>
      </c>
      <c r="B18" s="55" t="s">
        <v>47</v>
      </c>
      <c r="C18" s="17">
        <f>COUNT(D18:I18)</f>
        <v>6</v>
      </c>
      <c r="D18" s="48">
        <v>918.2</v>
      </c>
      <c r="E18" s="49">
        <v>923.3</v>
      </c>
      <c r="F18" s="49">
        <v>922.1</v>
      </c>
      <c r="G18" s="49">
        <v>926.3</v>
      </c>
      <c r="H18" s="49">
        <v>918.7</v>
      </c>
      <c r="I18" s="49">
        <v>919.1</v>
      </c>
      <c r="J18" s="49">
        <f>IF(SUM(D18:I18)=0," ",SUM(D18:I18))</f>
        <v>5527.7</v>
      </c>
      <c r="K18" s="24">
        <f>IF(D18=0," ",AVERAGE(D18:I18))</f>
        <v>921.2833333333333</v>
      </c>
      <c r="L18" s="53"/>
    </row>
    <row r="19" spans="1:11" ht="12.75">
      <c r="A19" s="27">
        <v>4</v>
      </c>
      <c r="B19" s="56" t="s">
        <v>88</v>
      </c>
      <c r="C19" s="17">
        <f>COUNT(D19:I19)</f>
        <v>6</v>
      </c>
      <c r="D19" s="48">
        <v>911.3</v>
      </c>
      <c r="E19" s="49">
        <v>914.6</v>
      </c>
      <c r="F19" s="49">
        <v>917.9</v>
      </c>
      <c r="G19" s="49">
        <v>924</v>
      </c>
      <c r="H19" s="49">
        <v>930.9</v>
      </c>
      <c r="I19" s="49">
        <v>916.6</v>
      </c>
      <c r="J19" s="49">
        <f>IF(SUM(D19:I19)=0," ",SUM(D19:I19))</f>
        <v>5515.3</v>
      </c>
      <c r="K19" s="24">
        <f>IF(D19=0," ",AVERAGE(D19:I19))</f>
        <v>919.2166666666667</v>
      </c>
    </row>
    <row r="20" spans="1:11" ht="12.75">
      <c r="A20" s="27">
        <v>5</v>
      </c>
      <c r="B20" s="55" t="s">
        <v>94</v>
      </c>
      <c r="C20" s="17">
        <f>COUNT(D20:I20)</f>
        <v>6</v>
      </c>
      <c r="D20" s="48">
        <v>905.4</v>
      </c>
      <c r="E20" s="49">
        <v>915.9</v>
      </c>
      <c r="F20" s="49">
        <v>916.1</v>
      </c>
      <c r="G20" s="49">
        <v>905.2</v>
      </c>
      <c r="H20" s="49">
        <v>915.8</v>
      </c>
      <c r="I20" s="49">
        <v>918.5</v>
      </c>
      <c r="J20" s="49">
        <f>IF(SUM(D20:I20)=0," ",SUM(D20:I20))</f>
        <v>5476.900000000001</v>
      </c>
      <c r="K20" s="24">
        <f>IF(D20=0," ",AVERAGE(D20:I20))</f>
        <v>912.8166666666667</v>
      </c>
    </row>
    <row r="21" spans="1:11" ht="12.75">
      <c r="A21" s="27">
        <v>6</v>
      </c>
      <c r="B21" s="55" t="s">
        <v>96</v>
      </c>
      <c r="C21" s="17">
        <f>COUNT(D21:I21)</f>
        <v>6</v>
      </c>
      <c r="D21" s="48">
        <v>901</v>
      </c>
      <c r="E21" s="49">
        <v>912.6</v>
      </c>
      <c r="F21" s="49">
        <v>912.2</v>
      </c>
      <c r="G21" s="49">
        <v>916.1</v>
      </c>
      <c r="H21" s="49">
        <v>889.3</v>
      </c>
      <c r="I21" s="49">
        <v>923.9</v>
      </c>
      <c r="J21" s="49">
        <f>IF(SUM(D21:I21)=0," ",SUM(D21:I21))</f>
        <v>5455.099999999999</v>
      </c>
      <c r="K21" s="24">
        <f>IF(D21=0," ",AVERAGE(D21:I21))</f>
        <v>909.1833333333333</v>
      </c>
    </row>
    <row r="22" spans="1:11" ht="12.75">
      <c r="A22" s="27">
        <v>7</v>
      </c>
      <c r="B22" s="55" t="s">
        <v>48</v>
      </c>
      <c r="C22" s="17">
        <f>COUNT(D22:I22)</f>
        <v>6</v>
      </c>
      <c r="D22" s="48">
        <v>892.8</v>
      </c>
      <c r="E22" s="50">
        <v>909.1</v>
      </c>
      <c r="F22" s="50">
        <v>896</v>
      </c>
      <c r="G22" s="51">
        <v>910.6</v>
      </c>
      <c r="H22" s="51">
        <v>899.8</v>
      </c>
      <c r="I22" s="51">
        <v>906.6</v>
      </c>
      <c r="J22" s="49">
        <f>IF(SUM(D22:I22)=0," ",SUM(D22:I22))</f>
        <v>5414.900000000001</v>
      </c>
      <c r="K22" s="24">
        <f>IF(D22=0," ",AVERAGE(D22:I22))</f>
        <v>902.4833333333335</v>
      </c>
    </row>
    <row r="23" spans="1:11" ht="12.75">
      <c r="A23" s="27">
        <v>8</v>
      </c>
      <c r="B23" s="55" t="s">
        <v>60</v>
      </c>
      <c r="C23" s="17">
        <f>COUNT(D23:I23)</f>
        <v>6</v>
      </c>
      <c r="D23" s="48">
        <v>851.8</v>
      </c>
      <c r="E23" s="49">
        <v>876.5</v>
      </c>
      <c r="F23" s="49">
        <v>901.6</v>
      </c>
      <c r="G23" s="49">
        <v>877.6</v>
      </c>
      <c r="H23" s="49">
        <v>899.5</v>
      </c>
      <c r="I23" s="49">
        <v>901.1</v>
      </c>
      <c r="J23" s="49">
        <f>IF(SUM(D23:I23)=0," ",SUM(D23:I23))</f>
        <v>5308.1</v>
      </c>
      <c r="K23" s="24">
        <f>IF(D23=0," ",AVERAGE(D23:I23))</f>
        <v>884.6833333333334</v>
      </c>
    </row>
    <row r="24" spans="1:11" ht="12.75">
      <c r="A24" s="27"/>
      <c r="B24" s="5"/>
      <c r="C24" s="17"/>
      <c r="D24" s="48"/>
      <c r="E24" s="49"/>
      <c r="F24" s="49"/>
      <c r="G24" s="49"/>
      <c r="H24" s="49"/>
      <c r="I24" s="49"/>
      <c r="J24" s="49"/>
      <c r="K24" s="24"/>
    </row>
    <row r="25" spans="1:11" ht="12.75">
      <c r="A25" s="8"/>
      <c r="B25" s="23" t="s">
        <v>75</v>
      </c>
      <c r="C25" s="23"/>
      <c r="D25" s="48"/>
      <c r="E25" s="49"/>
      <c r="F25" s="49"/>
      <c r="G25" s="49"/>
      <c r="H25" s="49"/>
      <c r="I25" s="49"/>
      <c r="J25" s="49"/>
      <c r="K25" s="24"/>
    </row>
    <row r="26" spans="1:11" ht="12.75">
      <c r="A26" s="8"/>
      <c r="B26" s="1"/>
      <c r="C26" s="1"/>
      <c r="D26" s="48"/>
      <c r="E26" s="49"/>
      <c r="F26" s="49"/>
      <c r="G26" s="49"/>
      <c r="H26" s="49"/>
      <c r="I26" s="49"/>
      <c r="J26" s="49"/>
      <c r="K26" s="24"/>
    </row>
    <row r="27" spans="1:11" ht="12.75">
      <c r="A27" s="13"/>
      <c r="B27" s="25" t="s">
        <v>1</v>
      </c>
      <c r="C27" s="25" t="s">
        <v>0</v>
      </c>
      <c r="D27" s="48"/>
      <c r="E27" s="49"/>
      <c r="F27" s="49"/>
      <c r="G27" s="49"/>
      <c r="H27" s="49"/>
      <c r="I27" s="49"/>
      <c r="J27" s="49"/>
      <c r="K27" s="24"/>
    </row>
    <row r="28" spans="1:11" ht="12.75">
      <c r="A28" s="27">
        <v>1</v>
      </c>
      <c r="B28" s="5" t="str">
        <f>Tagesbester!A2</f>
        <v>Kerner, Peter</v>
      </c>
      <c r="C28" s="5" t="str">
        <f>Tagesbester!B2</f>
        <v>SG 1881 Landau 1</v>
      </c>
      <c r="D28" s="52">
        <f>Tagesbester!J2</f>
        <v>315.3</v>
      </c>
      <c r="F28" s="49"/>
      <c r="G28" s="49"/>
      <c r="H28" s="49"/>
      <c r="I28" s="49"/>
      <c r="J28" s="49"/>
      <c r="K28" s="24"/>
    </row>
    <row r="29" spans="1:11" ht="12.75">
      <c r="A29" s="27">
        <v>2</v>
      </c>
      <c r="B29" s="5" t="str">
        <f>Tagesbester!A3</f>
        <v>Wurzbacher, Volker</v>
      </c>
      <c r="C29" s="5" t="str">
        <f>Tagesbester!B3</f>
        <v>SV Venningen</v>
      </c>
      <c r="D29" s="52">
        <f>Tagesbester!J3</f>
        <v>314</v>
      </c>
      <c r="F29" s="49"/>
      <c r="G29" s="49"/>
      <c r="H29" s="49"/>
      <c r="I29" s="49"/>
      <c r="J29" s="49"/>
      <c r="K29" s="24"/>
    </row>
    <row r="30" spans="1:11" ht="12.75">
      <c r="A30" s="27">
        <v>3</v>
      </c>
      <c r="B30" s="5" t="str">
        <f>Tagesbester!A4</f>
        <v>Rinck, Hubert</v>
      </c>
      <c r="C30" s="5" t="str">
        <f>Tagesbester!B4</f>
        <v>SV Herxheim</v>
      </c>
      <c r="D30" s="52">
        <f>Tagesbester!J4</f>
        <v>310.8</v>
      </c>
      <c r="F30" s="49"/>
      <c r="G30" s="49"/>
      <c r="H30" s="49"/>
      <c r="I30" s="49"/>
      <c r="J30" s="49"/>
      <c r="K30" s="24"/>
    </row>
    <row r="31" spans="1:11" ht="12.75">
      <c r="A31" s="8"/>
      <c r="B31" s="1"/>
      <c r="C31" s="1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23" t="s">
        <v>21</v>
      </c>
      <c r="C32" s="23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1"/>
      <c r="C33" s="1"/>
      <c r="D33" s="8"/>
      <c r="E33" s="8"/>
      <c r="F33" s="8"/>
      <c r="G33" s="8"/>
      <c r="H33" s="8"/>
      <c r="I33" s="8"/>
      <c r="J33" s="8"/>
      <c r="K33" s="8"/>
    </row>
    <row r="34" spans="1:11" ht="12.75">
      <c r="A34" s="13"/>
      <c r="B34" s="25" t="s">
        <v>1</v>
      </c>
      <c r="C34" s="25" t="s">
        <v>0</v>
      </c>
      <c r="D34" s="13" t="s">
        <v>13</v>
      </c>
      <c r="E34" s="13" t="s">
        <v>14</v>
      </c>
      <c r="F34" s="13" t="s">
        <v>15</v>
      </c>
      <c r="G34" s="13" t="s">
        <v>16</v>
      </c>
      <c r="H34" s="13" t="s">
        <v>17</v>
      </c>
      <c r="I34" s="13" t="s">
        <v>18</v>
      </c>
      <c r="J34" s="13" t="s">
        <v>19</v>
      </c>
      <c r="K34" s="13" t="s">
        <v>20</v>
      </c>
    </row>
    <row r="35" spans="1:11" ht="12.75">
      <c r="A35" s="27">
        <v>1</v>
      </c>
      <c r="B35" s="5" t="s">
        <v>137</v>
      </c>
      <c r="C35" s="55" t="s">
        <v>89</v>
      </c>
      <c r="D35" s="52">
        <v>310.3</v>
      </c>
      <c r="E35" s="52">
        <v>313.4</v>
      </c>
      <c r="F35" s="52">
        <v>316</v>
      </c>
      <c r="G35" s="52">
        <v>315.2</v>
      </c>
      <c r="H35" s="52">
        <v>314.2</v>
      </c>
      <c r="I35" s="52">
        <v>314</v>
      </c>
      <c r="J35" s="49">
        <f>IF(SUM(I35,H35,G35,F35,E35,D35)=0," ",SUM(I35,H35,G35,F35,E35,D35))</f>
        <v>1883.1000000000001</v>
      </c>
      <c r="K35" s="24">
        <f>IF(SUM(I35,H35,G35,F35,E35,D35)=0," ",AVERAGE(I35,H35,G35,F35,E35,D35))</f>
        <v>313.85</v>
      </c>
    </row>
    <row r="36" spans="1:11" ht="12.75">
      <c r="A36" s="27">
        <v>2</v>
      </c>
      <c r="B36" s="5" t="s">
        <v>134</v>
      </c>
      <c r="C36" s="55" t="s">
        <v>59</v>
      </c>
      <c r="D36" s="58">
        <v>315.2</v>
      </c>
      <c r="E36" s="52">
        <v>310.8</v>
      </c>
      <c r="F36" s="52">
        <v>313.2</v>
      </c>
      <c r="G36" s="52">
        <v>310.4</v>
      </c>
      <c r="H36" s="52">
        <v>309.6</v>
      </c>
      <c r="I36" s="52">
        <v>315.3</v>
      </c>
      <c r="J36" s="49">
        <f>IF(SUM(I36,H36,G36,F36,E36,D36)=0," ",SUM(I36,H36,G36,F36,E36,D36))</f>
        <v>1874.5</v>
      </c>
      <c r="K36" s="24">
        <f>IF(SUM(I36,H36,G36,F36,E36,D36)=0," ",AVERAGE(I36,H36,G36,F36,E36,D36))</f>
        <v>312.4166666666667</v>
      </c>
    </row>
    <row r="37" spans="1:11" ht="12.75">
      <c r="A37" s="27">
        <v>3</v>
      </c>
      <c r="B37" s="5" t="s">
        <v>138</v>
      </c>
      <c r="C37" s="55" t="s">
        <v>89</v>
      </c>
      <c r="D37" s="58">
        <v>310.2</v>
      </c>
      <c r="E37" s="52">
        <v>306.6</v>
      </c>
      <c r="F37" s="52">
        <v>312.3</v>
      </c>
      <c r="G37" s="52">
        <v>311.7</v>
      </c>
      <c r="H37" s="52">
        <v>310.8</v>
      </c>
      <c r="I37" s="52">
        <v>309.5</v>
      </c>
      <c r="J37" s="49">
        <f>IF(SUM(I37,H37,G37,F37,E37,D37)=0," ",SUM(I37,H37,G37,F37,E37,D37))</f>
        <v>1861.1000000000001</v>
      </c>
      <c r="K37" s="24">
        <f>IF(SUM(I37,H37,G37,F37,E37,D37)=0," ",AVERAGE(I37,H37,G37,F37,E37,D37))</f>
        <v>310.18333333333334</v>
      </c>
    </row>
    <row r="38" spans="1:11" ht="12.75">
      <c r="A38" s="27">
        <v>4</v>
      </c>
      <c r="B38" s="71" t="s">
        <v>124</v>
      </c>
      <c r="C38" s="56" t="s">
        <v>88</v>
      </c>
      <c r="D38" s="52">
        <v>308.6</v>
      </c>
      <c r="E38" s="52">
        <v>305.5</v>
      </c>
      <c r="F38" s="52">
        <v>312.6</v>
      </c>
      <c r="G38" s="52">
        <v>312.8</v>
      </c>
      <c r="H38" s="52">
        <v>311.8</v>
      </c>
      <c r="I38" s="52">
        <v>304.4</v>
      </c>
      <c r="J38" s="49">
        <f>IF(SUM(I38,H38,G38,F38,E38,D38)=0," ",SUM(I38,H38,G38,F38,E38,D38))</f>
        <v>1855.6999999999998</v>
      </c>
      <c r="K38" s="24">
        <f>IF(SUM(I38,H38,G38,F38,E38,D38)=0," ",AVERAGE(I38,H38,G38,F38,E38,D38))</f>
        <v>309.2833333333333</v>
      </c>
    </row>
    <row r="39" spans="1:11" ht="12.75">
      <c r="A39" s="27">
        <v>5</v>
      </c>
      <c r="B39" s="5" t="s">
        <v>112</v>
      </c>
      <c r="C39" s="55" t="s">
        <v>47</v>
      </c>
      <c r="D39" s="52">
        <v>307.7</v>
      </c>
      <c r="E39" s="52">
        <v>310.8</v>
      </c>
      <c r="F39" s="52">
        <v>308</v>
      </c>
      <c r="G39" s="52">
        <v>311</v>
      </c>
      <c r="H39" s="52">
        <v>309.4</v>
      </c>
      <c r="I39" s="52">
        <v>306.8</v>
      </c>
      <c r="J39" s="49">
        <f>IF(SUM(I39,H39,G39,F39,E39,D39)=0," ",SUM(I39,H39,G39,F39,E39,D39))</f>
        <v>1853.7</v>
      </c>
      <c r="K39" s="24">
        <f>IF(SUM(I39,H39,G39,F39,E39,D39)=0," ",AVERAGE(I39,H39,G39,F39,E39,D39))</f>
        <v>308.95</v>
      </c>
    </row>
    <row r="40" spans="1:14" ht="12.75">
      <c r="A40" s="27">
        <v>6</v>
      </c>
      <c r="B40" s="5" t="s">
        <v>139</v>
      </c>
      <c r="C40" s="55" t="s">
        <v>89</v>
      </c>
      <c r="D40" s="52">
        <v>305.9</v>
      </c>
      <c r="E40" s="52">
        <v>308</v>
      </c>
      <c r="F40" s="52">
        <v>309.2</v>
      </c>
      <c r="G40" s="52">
        <v>308.9</v>
      </c>
      <c r="H40" s="52">
        <v>312.7</v>
      </c>
      <c r="I40" s="52">
        <v>305.4</v>
      </c>
      <c r="J40" s="52">
        <f>IF(SUM(I40,H40,G40,F40,E40,D40)=0," ",SUM(I40,H40,G40,F40,E40,D40))</f>
        <v>1850.1</v>
      </c>
      <c r="K40" s="57">
        <f>IF(SUM(I40,H40,G40,F40,E40,D40)=0," ",AVERAGE(I40,H40,G40,F40,E40,D40))</f>
        <v>308.34999999999997</v>
      </c>
      <c r="N40" s="53"/>
    </row>
    <row r="41" spans="1:11" ht="12.75">
      <c r="A41" s="27">
        <v>7</v>
      </c>
      <c r="B41" s="5" t="s">
        <v>114</v>
      </c>
      <c r="C41" s="55" t="s">
        <v>47</v>
      </c>
      <c r="D41" s="58">
        <v>303.3</v>
      </c>
      <c r="E41" s="52">
        <v>309.2</v>
      </c>
      <c r="F41" s="52">
        <v>310.9</v>
      </c>
      <c r="G41" s="52">
        <v>309.7</v>
      </c>
      <c r="H41" s="52">
        <v>305.4</v>
      </c>
      <c r="I41" s="52">
        <v>305.7</v>
      </c>
      <c r="J41" s="49">
        <f>IF(SUM(I41,H41,G41,F41,E41,D41)=0," ",SUM(I41,H41,G41,F41,E41,D41))</f>
        <v>1844.1999999999998</v>
      </c>
      <c r="K41" s="24">
        <f>IF(SUM(I41,H41,G41,F41,E41,D41)=0," ",AVERAGE(I41,H41,G41,F41,E41,D41))</f>
        <v>307.3666666666666</v>
      </c>
    </row>
    <row r="42" spans="1:11" ht="12.75">
      <c r="A42" s="27">
        <v>8</v>
      </c>
      <c r="B42" s="5" t="s">
        <v>122</v>
      </c>
      <c r="C42" s="55" t="s">
        <v>96</v>
      </c>
      <c r="D42" s="49">
        <v>303.4</v>
      </c>
      <c r="E42" s="53">
        <v>309</v>
      </c>
      <c r="F42" s="49">
        <v>308.3</v>
      </c>
      <c r="G42" s="53">
        <v>308.6</v>
      </c>
      <c r="H42" s="53">
        <v>304</v>
      </c>
      <c r="I42" s="53">
        <v>310.8</v>
      </c>
      <c r="J42" s="49">
        <f>IF(SUM(I42,H42,G42,F42,E42,D42)=0," ",SUM(I42,H42,G42,F42,E42,D42))</f>
        <v>1844.1</v>
      </c>
      <c r="K42" s="24">
        <f>IF(SUM(I42,H42,G42,F42,E42,D42)=0," ",AVERAGE(I42,H42,G42,F42,E42,D42))</f>
        <v>307.34999999999997</v>
      </c>
    </row>
    <row r="43" spans="1:11" ht="12.75">
      <c r="A43" s="27">
        <v>9</v>
      </c>
      <c r="B43" s="5" t="s">
        <v>130</v>
      </c>
      <c r="C43" s="56" t="s">
        <v>94</v>
      </c>
      <c r="D43" s="52">
        <v>302.2</v>
      </c>
      <c r="E43" s="52">
        <v>311.2</v>
      </c>
      <c r="F43" s="52">
        <v>307.7</v>
      </c>
      <c r="G43" s="52">
        <v>303.3</v>
      </c>
      <c r="H43" s="52">
        <v>308.5</v>
      </c>
      <c r="I43" s="52">
        <v>306</v>
      </c>
      <c r="J43" s="49">
        <f>IF(SUM(I43,H43,G43,F43,E43,D43)=0," ",SUM(I43,H43,G43,F43,E43,D43))</f>
        <v>1838.9</v>
      </c>
      <c r="K43" s="24">
        <f>IF(SUM(I43,H43,G43,F43,E43,D43)=0," ",AVERAGE(I43,H43,G43,F43,E43,D43))</f>
        <v>306.48333333333335</v>
      </c>
    </row>
    <row r="44" spans="1:11" ht="12.75">
      <c r="A44" s="27">
        <v>10</v>
      </c>
      <c r="B44" s="5" t="s">
        <v>123</v>
      </c>
      <c r="C44" s="55" t="s">
        <v>96</v>
      </c>
      <c r="D44" s="49">
        <v>303.9</v>
      </c>
      <c r="E44" s="53">
        <v>304.7</v>
      </c>
      <c r="F44" s="49">
        <v>311.2</v>
      </c>
      <c r="G44" s="53">
        <v>310.4</v>
      </c>
      <c r="H44" s="53">
        <v>299.4</v>
      </c>
      <c r="I44" s="53">
        <v>308.9</v>
      </c>
      <c r="J44" s="49">
        <f>IF(SUM(I44,H44,G44,F44,E44,D44)=0," ",SUM(I44,H44,G44,F44,E44,D44))</f>
        <v>1838.5</v>
      </c>
      <c r="K44" s="24">
        <f>IF(SUM(I44,H44,G44,F44,E44,D44)=0," ",AVERAGE(I44,H44,G44,F44,E44,D44))</f>
        <v>306.4166666666667</v>
      </c>
    </row>
    <row r="45" spans="1:11" ht="12.75">
      <c r="A45" s="27">
        <v>11</v>
      </c>
      <c r="B45" s="71" t="s">
        <v>125</v>
      </c>
      <c r="C45" s="56" t="s">
        <v>88</v>
      </c>
      <c r="D45" s="52">
        <v>302.1</v>
      </c>
      <c r="E45" s="52">
        <v>307.1</v>
      </c>
      <c r="F45" s="52">
        <v>306.6</v>
      </c>
      <c r="G45" s="52">
        <v>306.9</v>
      </c>
      <c r="H45" s="52">
        <v>310.2</v>
      </c>
      <c r="I45" s="52">
        <v>305.2</v>
      </c>
      <c r="J45" s="49">
        <f>IF(SUM(I45,H45,G45,F45,E45,D45)=0," ",SUM(I45,H45,G45,F45,E45,D45))</f>
        <v>1838.1</v>
      </c>
      <c r="K45" s="24">
        <f>IF(SUM(I45,H45,G45,F45,E45,D45)=0," ",AVERAGE(I45,H45,G45,F45,E45,D45))</f>
        <v>306.34999999999997</v>
      </c>
    </row>
    <row r="46" spans="1:11" ht="12.75">
      <c r="A46" s="27">
        <v>12</v>
      </c>
      <c r="B46" s="5" t="s">
        <v>136</v>
      </c>
      <c r="C46" s="55" t="s">
        <v>59</v>
      </c>
      <c r="D46" s="58">
        <v>301.1</v>
      </c>
      <c r="E46" s="52">
        <v>308.3</v>
      </c>
      <c r="F46" s="52">
        <v>302.6</v>
      </c>
      <c r="G46" s="52">
        <v>305.6</v>
      </c>
      <c r="H46" s="52">
        <v>309.1</v>
      </c>
      <c r="I46" s="52">
        <v>310.4</v>
      </c>
      <c r="J46" s="49">
        <f>IF(SUM(I46,H46,G46,F46,E46,D46)=0," ",SUM(I46,H46,G46,F46,E46,D46))</f>
        <v>1837.1</v>
      </c>
      <c r="K46" s="24">
        <f>IF(SUM(I46,H46,G46,F46,E46,D46)=0," ",AVERAGE(I46,H46,G46,F46,E46,D46))</f>
        <v>306.18333333333334</v>
      </c>
    </row>
    <row r="47" spans="1:11" ht="12.75">
      <c r="A47" s="27">
        <v>13</v>
      </c>
      <c r="B47" s="5" t="s">
        <v>120</v>
      </c>
      <c r="C47" s="55" t="s">
        <v>48</v>
      </c>
      <c r="D47" s="59">
        <v>304.3</v>
      </c>
      <c r="E47" s="52">
        <v>308.1</v>
      </c>
      <c r="F47" s="52">
        <v>302.4</v>
      </c>
      <c r="G47" s="52">
        <v>309.3</v>
      </c>
      <c r="H47" s="52">
        <v>302.3</v>
      </c>
      <c r="I47" s="52">
        <v>306.1</v>
      </c>
      <c r="J47" s="49">
        <f>IF(SUM(I47,H47,G47,F47,E47,D47)=0," ",SUM(I47,H47,G47,F47,E47,D47))</f>
        <v>1832.4999999999998</v>
      </c>
      <c r="K47" s="24">
        <f>IF(SUM(I47,H47,G47,F47,E47,D47)=0," ",AVERAGE(I47,H47,G47,F47,E47,D47))</f>
        <v>305.41666666666663</v>
      </c>
    </row>
    <row r="48" spans="1:11" ht="12.75">
      <c r="A48" s="27">
        <v>14</v>
      </c>
      <c r="B48" s="5" t="s">
        <v>131</v>
      </c>
      <c r="C48" s="55" t="s">
        <v>94</v>
      </c>
      <c r="D48" s="52">
        <v>304.7</v>
      </c>
      <c r="E48" s="52">
        <v>305</v>
      </c>
      <c r="F48" s="52">
        <v>307</v>
      </c>
      <c r="G48" s="52">
        <v>300.2</v>
      </c>
      <c r="H48" s="52">
        <v>304.7</v>
      </c>
      <c r="I48" s="52">
        <v>305.5</v>
      </c>
      <c r="J48" s="52">
        <f>IF(SUM(I48,H48,G48,F48,E48,D48)=0," ",SUM(I48,H48,G48,F48,E48,D48))</f>
        <v>1827.1000000000001</v>
      </c>
      <c r="K48" s="57">
        <f>IF(SUM(I48,H48,G48,F48,E48,D48)=0," ",AVERAGE(I48,H48,G48,F48,E48,D48))</f>
        <v>304.5166666666667</v>
      </c>
    </row>
    <row r="49" spans="1:11" ht="12.75">
      <c r="A49" s="27">
        <v>15</v>
      </c>
      <c r="B49" s="5" t="s">
        <v>113</v>
      </c>
      <c r="C49" s="55" t="s">
        <v>47</v>
      </c>
      <c r="D49" s="58">
        <v>304.7</v>
      </c>
      <c r="E49" s="52">
        <v>303.3</v>
      </c>
      <c r="F49" s="52">
        <v>303.2</v>
      </c>
      <c r="G49" s="52">
        <v>304.3</v>
      </c>
      <c r="H49" s="52">
        <v>303.9</v>
      </c>
      <c r="I49" s="52">
        <v>304.9</v>
      </c>
      <c r="J49" s="49">
        <f>IF(SUM(I49,H49,G49,F49,E49,D49)=0," ",SUM(I49,H49,G49,F49,E49,D49))</f>
        <v>1824.3</v>
      </c>
      <c r="K49" s="24">
        <f>IF(SUM(I49,H49,G49,F49,E49,D49)=0," ",AVERAGE(I49,H49,G49,F49,E49,D49))</f>
        <v>304.05</v>
      </c>
    </row>
    <row r="50" spans="1:11" ht="12.75">
      <c r="A50" s="27">
        <v>16</v>
      </c>
      <c r="B50" s="5" t="s">
        <v>135</v>
      </c>
      <c r="C50" s="55" t="s">
        <v>59</v>
      </c>
      <c r="D50" s="52">
        <v>301.8</v>
      </c>
      <c r="E50" s="52">
        <v>304.4</v>
      </c>
      <c r="F50" s="52">
        <v>307.2</v>
      </c>
      <c r="G50" s="52">
        <v>298.1</v>
      </c>
      <c r="H50" s="52">
        <v>304.5</v>
      </c>
      <c r="I50" s="52">
        <v>307.8</v>
      </c>
      <c r="J50" s="49">
        <f>IF(SUM(I50,H50,G50,F50,E50,D50)=0," ",SUM(I50,H50,G50,F50,E50,D50))</f>
        <v>1823.8</v>
      </c>
      <c r="K50" s="24">
        <f>IF(SUM(I50,H50,G50,F50,E50,D50)=0," ",AVERAGE(I50,H50,G50,F50,E50,D50))</f>
        <v>303.96666666666664</v>
      </c>
    </row>
    <row r="51" spans="1:11" ht="12.75">
      <c r="A51" s="27">
        <v>17</v>
      </c>
      <c r="B51" s="5" t="s">
        <v>111</v>
      </c>
      <c r="C51" s="55" t="s">
        <v>47</v>
      </c>
      <c r="D51" s="52">
        <v>305.8</v>
      </c>
      <c r="E51" s="52">
        <v>300.8</v>
      </c>
      <c r="F51" s="52">
        <v>300.2</v>
      </c>
      <c r="G51" s="52">
        <v>305.6</v>
      </c>
      <c r="H51" s="52">
        <v>303</v>
      </c>
      <c r="I51" s="52">
        <v>306.6</v>
      </c>
      <c r="J51" s="52">
        <f>IF(SUM(I51,H51,G51,F51,E51,D51)=0," ",SUM(I51,H51,G51,F51,E51,D51))</f>
        <v>1822</v>
      </c>
      <c r="K51" s="57">
        <f>IF(SUM(I51,H51,G51,F51,E51,D51)=0," ",AVERAGE(I51,H51,G51,F51,E51,D51))</f>
        <v>303.6666666666667</v>
      </c>
    </row>
    <row r="52" spans="1:11" ht="12.75">
      <c r="A52" s="27">
        <v>18</v>
      </c>
      <c r="B52" s="5" t="s">
        <v>126</v>
      </c>
      <c r="C52" s="55" t="s">
        <v>88</v>
      </c>
      <c r="D52" s="69">
        <v>300.6</v>
      </c>
      <c r="E52" s="53">
        <v>302</v>
      </c>
      <c r="F52" s="49">
        <v>298.4</v>
      </c>
      <c r="G52" s="53">
        <v>304.3</v>
      </c>
      <c r="H52" s="53">
        <v>308.9</v>
      </c>
      <c r="I52" s="53">
        <v>301.8</v>
      </c>
      <c r="J52" s="52">
        <f>IF(SUM(I52,H52,G52,F52,E52,D52)=0," ",SUM(I52,H52,G52,F52,E52,D52))</f>
        <v>1816</v>
      </c>
      <c r="K52" s="57">
        <f>IF(SUM(I52,H52,G52,F52,E52,D52)=0," ",AVERAGE(I52,H52,G52,F52,E52,D52))</f>
        <v>302.6666666666667</v>
      </c>
    </row>
    <row r="53" spans="1:11" ht="12.75">
      <c r="A53" s="27">
        <v>19</v>
      </c>
      <c r="B53" s="5" t="s">
        <v>129</v>
      </c>
      <c r="C53" s="55" t="s">
        <v>94</v>
      </c>
      <c r="D53" s="52">
        <v>298.5</v>
      </c>
      <c r="E53" s="52">
        <v>299.7</v>
      </c>
      <c r="F53" s="52">
        <v>301.4</v>
      </c>
      <c r="G53" s="52">
        <v>301.7</v>
      </c>
      <c r="H53" s="52">
        <v>300.6</v>
      </c>
      <c r="I53" s="52">
        <v>307</v>
      </c>
      <c r="J53" s="52">
        <f>IF(SUM(I53,H53,G53,F53,E53,D53)=0," ",SUM(I53,H53,G53,F53,E53,D53))</f>
        <v>1808.8999999999999</v>
      </c>
      <c r="K53" s="57">
        <f>IF(SUM(I53,H53,G53,F53,E53,D53)=0," ",AVERAGE(I53,H53,G53,F53,E53,D53))</f>
        <v>301.4833333333333</v>
      </c>
    </row>
    <row r="54" spans="1:11" ht="12.75">
      <c r="A54" s="27">
        <v>20</v>
      </c>
      <c r="B54" s="5" t="s">
        <v>116</v>
      </c>
      <c r="C54" s="55" t="s">
        <v>48</v>
      </c>
      <c r="D54" s="52">
        <v>293.6</v>
      </c>
      <c r="E54" s="52">
        <v>300.1</v>
      </c>
      <c r="F54" s="52">
        <v>298.5</v>
      </c>
      <c r="G54" s="52">
        <v>306.7</v>
      </c>
      <c r="H54" s="52">
        <v>302.6</v>
      </c>
      <c r="I54" s="52">
        <v>296.1</v>
      </c>
      <c r="J54" s="52">
        <f>IF(SUM(I54,H54,G54,F54,E54,D54)=0," ",SUM(I54,H54,G54,F54,E54,D54))</f>
        <v>1797.6</v>
      </c>
      <c r="K54" s="57">
        <f>IF(SUM(I54,H54,G54,F54,E54,D54)=0," ",AVERAGE(I54,H54,G54,F54,E54,D54))</f>
        <v>299.59999999999997</v>
      </c>
    </row>
    <row r="55" spans="1:11" ht="12.75">
      <c r="A55" s="27">
        <v>21</v>
      </c>
      <c r="B55" s="71" t="s">
        <v>128</v>
      </c>
      <c r="C55" s="55" t="s">
        <v>88</v>
      </c>
      <c r="D55" s="52">
        <v>291.5</v>
      </c>
      <c r="E55" s="52">
        <v>298.2</v>
      </c>
      <c r="F55" s="52">
        <v>298.7</v>
      </c>
      <c r="G55" s="59">
        <v>297.5</v>
      </c>
      <c r="H55" s="52">
        <v>302.8</v>
      </c>
      <c r="I55" s="52">
        <v>307</v>
      </c>
      <c r="J55" s="49">
        <f>IF(SUM(I55,H55,G55,F55,E55,D55)=0," ",SUM(I55,H55,G55,F55,E55,D55))</f>
        <v>1795.7</v>
      </c>
      <c r="K55" s="24">
        <f>IF(SUM(I55,H55,G55,F55,E55,D55)=0," ",AVERAGE(I55,H55,G55,F55,E55,D55))</f>
        <v>299.28333333333336</v>
      </c>
    </row>
    <row r="56" spans="1:11" ht="12.75">
      <c r="A56" s="27">
        <v>22</v>
      </c>
      <c r="B56" s="5" t="s">
        <v>109</v>
      </c>
      <c r="C56" s="55" t="s">
        <v>60</v>
      </c>
      <c r="D56" s="52">
        <v>279</v>
      </c>
      <c r="E56" s="52">
        <v>295.1</v>
      </c>
      <c r="F56" s="52">
        <v>305.5</v>
      </c>
      <c r="G56" s="52">
        <v>301</v>
      </c>
      <c r="H56" s="52">
        <v>302.7</v>
      </c>
      <c r="I56" s="52">
        <v>301.6</v>
      </c>
      <c r="J56" s="49">
        <f>IF(SUM(I56,H56,G56,F56,E56,D56)=0," ",SUM(I56,H56,G56,F56,E56,D56))</f>
        <v>1784.9</v>
      </c>
      <c r="K56" s="24">
        <f>IF(SUM(I56,H56,G56,F56,E56,D56)=0," ",AVERAGE(I56,H56,G56,F56,E56,D56))</f>
        <v>297.48333333333335</v>
      </c>
    </row>
    <row r="57" spans="1:11" ht="12.75">
      <c r="A57" s="27">
        <v>23</v>
      </c>
      <c r="B57" s="5" t="s">
        <v>121</v>
      </c>
      <c r="C57" s="55" t="s">
        <v>96</v>
      </c>
      <c r="D57" s="49">
        <v>293.7</v>
      </c>
      <c r="E57" s="53">
        <v>298.9</v>
      </c>
      <c r="F57" s="49">
        <v>292.7</v>
      </c>
      <c r="G57" s="53">
        <v>297.1</v>
      </c>
      <c r="H57" s="53">
        <v>285.9</v>
      </c>
      <c r="I57" s="53">
        <v>304.2</v>
      </c>
      <c r="J57" s="49">
        <f>IF(SUM(I57,H57,G57,F57,E57,D57)=0," ",SUM(I57,H57,G57,F57,E57,D57))</f>
        <v>1772.4999999999998</v>
      </c>
      <c r="K57" s="24">
        <f>IF(SUM(I57,H57,G57,F57,E57,D57)=0," ",AVERAGE(I57,H57,G57,F57,E57,D57))</f>
        <v>295.41666666666663</v>
      </c>
    </row>
    <row r="58" spans="1:11" ht="12.75">
      <c r="A58" s="27">
        <v>24</v>
      </c>
      <c r="B58" s="5" t="s">
        <v>117</v>
      </c>
      <c r="C58" s="55" t="s">
        <v>48</v>
      </c>
      <c r="D58" s="58">
        <v>293.3</v>
      </c>
      <c r="E58" s="52">
        <v>300.9</v>
      </c>
      <c r="F58" s="52">
        <v>291.3</v>
      </c>
      <c r="G58" s="52">
        <v>294.6</v>
      </c>
      <c r="H58" s="52">
        <v>283.7</v>
      </c>
      <c r="I58" s="52">
        <v>304.4</v>
      </c>
      <c r="J58" s="49">
        <f>IF(SUM(I58,H58,G58,F58,E58,D58)=0," ",SUM(I58,H58,G58,F58,E58,D58))</f>
        <v>1768.2</v>
      </c>
      <c r="K58" s="24">
        <f>IF(SUM(I58,H58,G58,F58,E58,D58)=0," ",AVERAGE(I58,H58,G58,F58,E58,D58))</f>
        <v>294.7</v>
      </c>
    </row>
    <row r="59" spans="1:11" ht="12.75">
      <c r="A59" s="27">
        <v>25</v>
      </c>
      <c r="B59" s="5" t="s">
        <v>108</v>
      </c>
      <c r="C59" s="55" t="s">
        <v>60</v>
      </c>
      <c r="D59" s="58">
        <v>290</v>
      </c>
      <c r="E59" s="52">
        <v>292.1</v>
      </c>
      <c r="F59" s="52">
        <v>300.2</v>
      </c>
      <c r="G59" s="52">
        <v>285.5</v>
      </c>
      <c r="H59" s="52">
        <v>299.5</v>
      </c>
      <c r="I59" s="52">
        <v>300.6</v>
      </c>
      <c r="J59" s="49">
        <f>IF(SUM(I59,H59,G59,F59,E59,D59)=0," ",SUM(I59,H59,G59,F59,E59,D59))</f>
        <v>1767.9</v>
      </c>
      <c r="K59" s="24">
        <f>IF(SUM(I59,H59,G59,F59,E59,D59)=0," ",AVERAGE(I59,H59,G59,F59,E59,D59))</f>
        <v>294.65000000000003</v>
      </c>
    </row>
    <row r="60" spans="1:11" ht="12.75">
      <c r="A60" s="27">
        <v>26</v>
      </c>
      <c r="B60" s="5" t="s">
        <v>133</v>
      </c>
      <c r="C60" s="55" t="s">
        <v>94</v>
      </c>
      <c r="D60" s="52">
        <v>289.6</v>
      </c>
      <c r="E60" s="52">
        <v>293.5</v>
      </c>
      <c r="F60" s="52">
        <v>279.1</v>
      </c>
      <c r="G60" s="59">
        <v>296.3</v>
      </c>
      <c r="H60" s="52">
        <v>302.6</v>
      </c>
      <c r="I60" s="52">
        <v>300</v>
      </c>
      <c r="J60" s="49">
        <f>IF(SUM(I60,H60,G60,F60,E60,D60)=0," ",SUM(I60,H60,G60,F60,E60,D60))</f>
        <v>1761.1</v>
      </c>
      <c r="K60" s="24">
        <f>IF(SUM(I60,H60,G60,F60,E60,D60)=0," ",AVERAGE(I60,H60,G60,F60,E60,D60))</f>
        <v>293.51666666666665</v>
      </c>
    </row>
    <row r="61" spans="1:11" ht="12.75">
      <c r="A61" s="27">
        <v>27</v>
      </c>
      <c r="B61" s="5" t="s">
        <v>119</v>
      </c>
      <c r="C61" s="55" t="s">
        <v>48</v>
      </c>
      <c r="D61" s="58">
        <v>294.9</v>
      </c>
      <c r="E61" s="52">
        <v>288.8</v>
      </c>
      <c r="F61" s="52">
        <v>295.1</v>
      </c>
      <c r="G61" s="52">
        <v>288.9</v>
      </c>
      <c r="H61" s="59">
        <v>294.9</v>
      </c>
      <c r="I61" s="52">
        <v>295.3</v>
      </c>
      <c r="J61" s="49">
        <f>IF(SUM(I61,H61,G61,F61,E61,D61)=0," ",SUM(I61,H61,G61,F61,E61,D61))</f>
        <v>1757.9</v>
      </c>
      <c r="K61" s="24">
        <f>IF(SUM(I61,H61,G61,F61,E61,D61)=0," ",AVERAGE(I61,H61,G61,F61,E61,D61))</f>
        <v>292.98333333333335</v>
      </c>
    </row>
    <row r="62" spans="1:11" ht="12.75">
      <c r="A62" s="27">
        <v>28</v>
      </c>
      <c r="B62" s="5" t="s">
        <v>140</v>
      </c>
      <c r="C62" s="55" t="s">
        <v>59</v>
      </c>
      <c r="D62" s="52">
        <v>284</v>
      </c>
      <c r="E62" s="52">
        <v>286.2</v>
      </c>
      <c r="F62" s="52">
        <v>279</v>
      </c>
      <c r="G62" s="52">
        <v>296.6</v>
      </c>
      <c r="H62" s="52">
        <v>299.8</v>
      </c>
      <c r="I62" s="52">
        <v>305.9</v>
      </c>
      <c r="J62" s="49">
        <f>IF(SUM(I62,H62,G62,F62,E62,D62)=0," ",SUM(I62,H62,G62,F62,E62,D62))</f>
        <v>1751.5000000000002</v>
      </c>
      <c r="K62" s="24">
        <f>IF(SUM(I62,H62,G62,F62,E62,D62)=0," ",AVERAGE(I62,H62,G62,F62,E62,D62))</f>
        <v>291.9166666666667</v>
      </c>
    </row>
    <row r="63" spans="1:11" ht="12.75">
      <c r="A63" s="27">
        <v>29</v>
      </c>
      <c r="B63" s="5" t="s">
        <v>110</v>
      </c>
      <c r="C63" s="55" t="s">
        <v>60</v>
      </c>
      <c r="D63" s="58">
        <v>275</v>
      </c>
      <c r="E63" s="59">
        <v>289.3</v>
      </c>
      <c r="F63" s="59">
        <v>295.9</v>
      </c>
      <c r="G63" s="59">
        <v>291.1</v>
      </c>
      <c r="H63" s="59">
        <v>297.3</v>
      </c>
      <c r="I63" s="59">
        <v>298.9</v>
      </c>
      <c r="J63" s="49">
        <f>IF(SUM(I63,H63,G63,F63,E63,D63)=0," ",SUM(I63,H63,G63,F63,E63,D63))</f>
        <v>1747.5</v>
      </c>
      <c r="K63" s="24">
        <f>IF(SUM(I63,H63,G63,F63,E63,D63)=0," ",AVERAGE(I63,H63,G63,F63,E63,D63))</f>
        <v>291.25</v>
      </c>
    </row>
    <row r="64" spans="1:11" ht="12.75">
      <c r="A64" s="27">
        <v>30</v>
      </c>
      <c r="B64" s="5" t="s">
        <v>115</v>
      </c>
      <c r="C64" s="55" t="s">
        <v>47</v>
      </c>
      <c r="D64" s="58">
        <v>283.9</v>
      </c>
      <c r="E64" s="52">
        <v>290.6</v>
      </c>
      <c r="F64" s="52">
        <v>286.1</v>
      </c>
      <c r="G64" s="52">
        <v>287.1</v>
      </c>
      <c r="H64" s="52">
        <v>284.3</v>
      </c>
      <c r="I64" s="52">
        <v>274.6</v>
      </c>
      <c r="J64" s="49">
        <f>IF(SUM(I64,H64,G64,F64,E64,D64)=0," ",SUM(I64,H64,G64,F64,E64,D64))</f>
        <v>1706.6000000000004</v>
      </c>
      <c r="K64" s="24">
        <f>IF(SUM(I64,H64,G64,F64,E64,D64)=0," ",AVERAGE(I64,H64,G64,F64,E64,D64))</f>
        <v>284.4333333333334</v>
      </c>
    </row>
    <row r="65" spans="1:11" ht="12.75">
      <c r="A65" s="27">
        <v>31</v>
      </c>
      <c r="B65" s="5" t="s">
        <v>118</v>
      </c>
      <c r="C65" s="55" t="s">
        <v>48</v>
      </c>
      <c r="D65" s="59">
        <v>267.6</v>
      </c>
      <c r="E65" s="52">
        <v>290.1</v>
      </c>
      <c r="F65" s="52">
        <v>281.6</v>
      </c>
      <c r="G65" s="52">
        <v>291.3</v>
      </c>
      <c r="H65" s="52">
        <v>280</v>
      </c>
      <c r="I65" s="52">
        <v>291.1</v>
      </c>
      <c r="J65" s="49">
        <f>IF(SUM(I65,H65,G65,F65,E65,D65)=0," ",SUM(I65,H65,G65,F65,E65,D65))</f>
        <v>1701.6999999999998</v>
      </c>
      <c r="K65" s="24">
        <f>IF(SUM(I65,H65,G65,F65,E65,D65)=0," ",AVERAGE(I65,H65,G65,F65,E65,D65))</f>
        <v>283.6166666666666</v>
      </c>
    </row>
    <row r="66" spans="1:11" ht="12.75">
      <c r="A66" s="27">
        <v>32</v>
      </c>
      <c r="B66" s="5" t="s">
        <v>127</v>
      </c>
      <c r="C66" s="56" t="s">
        <v>88</v>
      </c>
      <c r="D66" s="52">
        <v>290.6</v>
      </c>
      <c r="E66" s="59">
        <v>283.1</v>
      </c>
      <c r="F66" s="52">
        <v>291.1</v>
      </c>
      <c r="G66" s="59">
        <v>284.2</v>
      </c>
      <c r="H66" s="52">
        <v>287.5</v>
      </c>
      <c r="I66" s="59" t="s">
        <v>144</v>
      </c>
      <c r="J66" s="49">
        <f>IF(SUM(I66,H66,G66,F66,E66,D66)=0," ",SUM(I66,H66,G66,F66,E66,D66))</f>
        <v>1436.5</v>
      </c>
      <c r="K66" s="24">
        <f>IF(SUM(I66,H66,G66,F66,E66,D66)=0," ",AVERAGE(I66,H66,G66,F66,E66,D66))</f>
        <v>287.3</v>
      </c>
    </row>
    <row r="67" spans="1:11" ht="12.75">
      <c r="A67" s="27">
        <v>33</v>
      </c>
      <c r="B67" s="5" t="s">
        <v>145</v>
      </c>
      <c r="C67" s="55" t="s">
        <v>89</v>
      </c>
      <c r="D67" s="59" t="s">
        <v>144</v>
      </c>
      <c r="E67" s="59" t="s">
        <v>144</v>
      </c>
      <c r="F67" s="59" t="s">
        <v>144</v>
      </c>
      <c r="G67" s="52">
        <v>312</v>
      </c>
      <c r="H67" s="52">
        <v>315.2</v>
      </c>
      <c r="I67" s="52">
        <v>307.6</v>
      </c>
      <c r="J67" s="49">
        <f>IF(SUM(I67,H67,G67,F67,E67,D67)=0," ",SUM(I67,H67,G67,F67,E67,D67))</f>
        <v>934.8</v>
      </c>
      <c r="K67" s="24">
        <f>IF(SUM(I67,H67,G67,F67,E67,D67)=0," ",AVERAGE(I67,H67,G67,F67,E67,D67))</f>
        <v>311.59999999999997</v>
      </c>
    </row>
    <row r="68" spans="1:11" ht="12.75">
      <c r="A68" s="27">
        <v>34</v>
      </c>
      <c r="B68" s="5" t="s">
        <v>132</v>
      </c>
      <c r="C68" s="55" t="s">
        <v>94</v>
      </c>
      <c r="D68" s="52">
        <v>277</v>
      </c>
      <c r="E68" s="59" t="s">
        <v>144</v>
      </c>
      <c r="F68" s="59" t="s">
        <v>144</v>
      </c>
      <c r="G68" s="52">
        <v>288.8</v>
      </c>
      <c r="H68" s="59" t="s">
        <v>144</v>
      </c>
      <c r="I68" s="52">
        <v>291.7</v>
      </c>
      <c r="J68" s="49">
        <f>IF(SUM(I68,H68,G68,F68,E68,D68)=0," ",SUM(I68,H68,G68,F68,E68,D68))</f>
        <v>857.5</v>
      </c>
      <c r="K68" s="24">
        <f>IF(SUM(I68,H68,G68,F68,E68,D68)=0," ",AVERAGE(I68,H68,G68,F68,E68,D68))</f>
        <v>285.8333333333333</v>
      </c>
    </row>
    <row r="69" spans="1:11" ht="12.75">
      <c r="A69" s="27">
        <v>35</v>
      </c>
      <c r="B69" s="5" t="s">
        <v>141</v>
      </c>
      <c r="C69" s="55" t="s">
        <v>89</v>
      </c>
      <c r="D69" s="58">
        <v>304.5</v>
      </c>
      <c r="E69" s="59" t="s">
        <v>144</v>
      </c>
      <c r="F69" s="52">
        <v>285.5</v>
      </c>
      <c r="G69" s="59" t="s">
        <v>144</v>
      </c>
      <c r="H69" s="52" t="s">
        <v>144</v>
      </c>
      <c r="I69" s="59" t="s">
        <v>144</v>
      </c>
      <c r="J69" s="52">
        <f>IF(SUM(I69,H69,G69,F69,E69,D69)=0," ",SUM(I69,H69,G69,F69,E69,D69))</f>
        <v>590</v>
      </c>
      <c r="K69" s="57">
        <f>IF(SUM(I69,H69,G69,F69,E69,D69)=0," ",AVERAGE(I69,H69,G69,F69,E69,D69))</f>
        <v>295</v>
      </c>
    </row>
    <row r="70" spans="1:11" ht="12.75">
      <c r="A70" s="27">
        <v>36</v>
      </c>
      <c r="B70" s="5" t="s">
        <v>107</v>
      </c>
      <c r="C70" s="55" t="s">
        <v>60</v>
      </c>
      <c r="D70" s="52">
        <v>282.8</v>
      </c>
      <c r="E70" s="59" t="s">
        <v>144</v>
      </c>
      <c r="F70" s="59" t="s">
        <v>144</v>
      </c>
      <c r="G70" s="52" t="s">
        <v>144</v>
      </c>
      <c r="H70" s="52" t="s">
        <v>144</v>
      </c>
      <c r="I70" s="59" t="s">
        <v>144</v>
      </c>
      <c r="J70" s="49">
        <f>IF(SUM(I70,H70,G70,F70,E70,D70)=0," ",SUM(I70,H70,G70,F70,E70,D70))</f>
        <v>282.8</v>
      </c>
      <c r="K70" s="24">
        <f>IF(SUM(I70,H70,G70,F70,E70,D70)=0," ",AVERAGE(I70,H70,G70,F70,E70,D70))</f>
        <v>282.8</v>
      </c>
    </row>
    <row r="71" spans="1:11" ht="12.75">
      <c r="A71" s="27">
        <v>37</v>
      </c>
      <c r="B71" s="5"/>
      <c r="C71" s="55"/>
      <c r="D71" s="49"/>
      <c r="E71" s="52"/>
      <c r="F71" s="52"/>
      <c r="G71" s="52"/>
      <c r="H71" s="52"/>
      <c r="I71" s="52"/>
      <c r="J71" s="52" t="str">
        <f>IF(SUM(I71,H71,G71,F71,E71,D71)=0," ",SUM(I71,H71,G71,F71,E71,D71))</f>
        <v> </v>
      </c>
      <c r="K71" s="57" t="str">
        <f>IF(SUM(I71,H71,G71,F71,E71,D71)=0," ",AVERAGE(I71,H71,G71,F71,E71,D71))</f>
        <v> </v>
      </c>
    </row>
    <row r="72" spans="1:11" ht="12.75">
      <c r="A72" s="27">
        <v>38</v>
      </c>
      <c r="C72" s="55"/>
      <c r="D72" s="49"/>
      <c r="E72" s="53"/>
      <c r="F72" s="49"/>
      <c r="G72" s="53"/>
      <c r="H72" s="53"/>
      <c r="I72" s="53"/>
      <c r="J72" s="49" t="str">
        <f>IF(SUM(I72,H72,G72,F72,E72,D72)=0," ",SUM(I72,H72,G72,F72,E72,D72))</f>
        <v> </v>
      </c>
      <c r="K72" s="24" t="str">
        <f>IF(SUM(I72,H72,G72,F72,E72,D72)=0," ",AVERAGE(I72,H72,G72,F72,E72,D72))</f>
        <v> </v>
      </c>
    </row>
  </sheetData>
  <sheetProtection/>
  <mergeCells count="9">
    <mergeCell ref="A1:K1"/>
    <mergeCell ref="A11:K11"/>
    <mergeCell ref="A7:C7"/>
    <mergeCell ref="A8:C8"/>
    <mergeCell ref="A3:K3"/>
    <mergeCell ref="A5:K5"/>
    <mergeCell ref="F7:K7"/>
    <mergeCell ref="F8:K8"/>
    <mergeCell ref="F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theme="3" tint="0.39998000860214233"/>
  </sheetPr>
  <dimension ref="A1:E2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0.8515625" style="0" customWidth="1"/>
    <col min="3" max="3" width="16.57421875" style="0" bestFit="1" customWidth="1"/>
    <col min="5" max="5" width="8.00390625" style="0" bestFit="1" customWidth="1"/>
  </cols>
  <sheetData>
    <row r="1" spans="1:4" ht="18">
      <c r="A1" s="60" t="s">
        <v>61</v>
      </c>
      <c r="B1" s="61"/>
      <c r="C1" s="62"/>
      <c r="D1" s="61"/>
    </row>
    <row r="2" spans="1:4" ht="18">
      <c r="A2" s="107" t="s">
        <v>62</v>
      </c>
      <c r="B2" s="107"/>
      <c r="C2" s="107"/>
      <c r="D2" s="107"/>
    </row>
    <row r="3" ht="15.75">
      <c r="A3" s="64" t="s">
        <v>146</v>
      </c>
    </row>
    <row r="4" ht="15.75">
      <c r="A4" s="64" t="s">
        <v>147</v>
      </c>
    </row>
    <row r="6" spans="1:5" ht="12.75">
      <c r="A6" s="27" t="s">
        <v>63</v>
      </c>
      <c r="B6" s="66" t="s">
        <v>64</v>
      </c>
      <c r="C6" s="66"/>
      <c r="D6" s="66"/>
      <c r="E6" s="27" t="s">
        <v>65</v>
      </c>
    </row>
    <row r="7" spans="1:5" ht="12.75">
      <c r="A7" s="65" t="s">
        <v>66</v>
      </c>
      <c r="B7" t="s">
        <v>89</v>
      </c>
      <c r="E7" s="73">
        <v>5604.000000000001</v>
      </c>
    </row>
    <row r="8" spans="1:5" ht="12.75">
      <c r="A8" s="65" t="s">
        <v>67</v>
      </c>
      <c r="B8" t="s">
        <v>59</v>
      </c>
      <c r="E8" s="73">
        <v>5535.4</v>
      </c>
    </row>
    <row r="9" spans="1:5" ht="12.75">
      <c r="A9" s="65" t="s">
        <v>68</v>
      </c>
      <c r="B9" t="s">
        <v>47</v>
      </c>
      <c r="E9" s="73">
        <v>5527.7</v>
      </c>
    </row>
    <row r="10" spans="1:5" ht="12.75">
      <c r="A10" s="65" t="s">
        <v>71</v>
      </c>
      <c r="B10" t="s">
        <v>88</v>
      </c>
      <c r="E10" s="73">
        <v>5515.3</v>
      </c>
    </row>
    <row r="11" spans="1:5" ht="12.75">
      <c r="A11" s="65" t="s">
        <v>72</v>
      </c>
      <c r="B11" t="s">
        <v>94</v>
      </c>
      <c r="E11" s="73">
        <v>5476.900000000001</v>
      </c>
    </row>
    <row r="12" spans="1:5" ht="12.75">
      <c r="A12" s="65" t="s">
        <v>73</v>
      </c>
      <c r="B12" t="s">
        <v>96</v>
      </c>
      <c r="E12" s="73">
        <v>5455.099999999999</v>
      </c>
    </row>
    <row r="13" spans="1:5" ht="12.75">
      <c r="A13" s="65" t="s">
        <v>74</v>
      </c>
      <c r="B13" t="s">
        <v>48</v>
      </c>
      <c r="E13" s="73">
        <v>5414.900000000001</v>
      </c>
    </row>
    <row r="14" spans="1:5" ht="12.75">
      <c r="A14" s="65" t="s">
        <v>106</v>
      </c>
      <c r="B14" t="s">
        <v>60</v>
      </c>
      <c r="E14" s="73">
        <v>5308.1</v>
      </c>
    </row>
    <row r="17" spans="1:3" ht="12.75">
      <c r="A17" s="67" t="s">
        <v>69</v>
      </c>
      <c r="B17" s="63"/>
      <c r="C17" s="63"/>
    </row>
    <row r="18" spans="1:5" ht="12.75">
      <c r="A18" s="65" t="s">
        <v>66</v>
      </c>
      <c r="B18" s="68" t="s">
        <v>134</v>
      </c>
      <c r="C18" s="63" t="s">
        <v>59</v>
      </c>
      <c r="E18" s="53">
        <v>315.3</v>
      </c>
    </row>
    <row r="19" spans="1:5" ht="12.75">
      <c r="A19" s="65" t="s">
        <v>67</v>
      </c>
      <c r="B19" s="68" t="s">
        <v>137</v>
      </c>
      <c r="C19" s="63" t="s">
        <v>89</v>
      </c>
      <c r="E19" s="53">
        <v>314</v>
      </c>
    </row>
    <row r="20" spans="1:5" ht="12.75">
      <c r="A20" s="65" t="s">
        <v>68</v>
      </c>
      <c r="B20" s="68" t="s">
        <v>122</v>
      </c>
      <c r="C20" s="63" t="s">
        <v>96</v>
      </c>
      <c r="E20" s="53">
        <v>310.8</v>
      </c>
    </row>
    <row r="23" spans="1:5" ht="12.75">
      <c r="A23" s="67" t="s">
        <v>70</v>
      </c>
      <c r="B23" s="63"/>
      <c r="C23" s="63"/>
      <c r="D23" s="63"/>
      <c r="E23" s="65"/>
    </row>
    <row r="24" spans="1:5" ht="12.75">
      <c r="A24" s="65" t="s">
        <v>66</v>
      </c>
      <c r="B24" s="68" t="s">
        <v>137</v>
      </c>
      <c r="C24" s="63" t="s">
        <v>89</v>
      </c>
      <c r="D24" s="63"/>
      <c r="E24" s="74">
        <v>1883.1000000000001</v>
      </c>
    </row>
    <row r="25" spans="1:5" ht="12.75">
      <c r="A25" s="65" t="s">
        <v>67</v>
      </c>
      <c r="B25" s="68" t="s">
        <v>134</v>
      </c>
      <c r="C25" s="4" t="s">
        <v>59</v>
      </c>
      <c r="D25" s="63"/>
      <c r="E25" s="74">
        <v>1874.5</v>
      </c>
    </row>
    <row r="26" spans="1:5" ht="12.75">
      <c r="A26" s="65" t="s">
        <v>68</v>
      </c>
      <c r="B26" s="68" t="s">
        <v>138</v>
      </c>
      <c r="C26" s="63" t="s">
        <v>89</v>
      </c>
      <c r="D26" s="63"/>
      <c r="E26" s="74">
        <v>1861.1000000000001</v>
      </c>
    </row>
  </sheetData>
  <sheetProtection/>
  <mergeCells count="1">
    <mergeCell ref="A2:D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rgb="FF7030A0"/>
  </sheetPr>
  <dimension ref="A1:J3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0" bestFit="1" customWidth="1"/>
    <col min="2" max="2" width="16.57421875" style="0" bestFit="1" customWidth="1"/>
    <col min="3" max="8" width="10.8515625" style="49" bestFit="1" customWidth="1"/>
    <col min="9" max="9" width="8.7109375" style="3" bestFit="1" customWidth="1"/>
    <col min="10" max="10" width="7.8515625" style="49" bestFit="1" customWidth="1"/>
  </cols>
  <sheetData>
    <row r="1" spans="1:10" ht="12.75">
      <c r="A1" t="s">
        <v>1</v>
      </c>
      <c r="B1" t="s">
        <v>0</v>
      </c>
      <c r="C1" s="49" t="s">
        <v>13</v>
      </c>
      <c r="D1" s="49" t="s">
        <v>14</v>
      </c>
      <c r="E1" s="49" t="s">
        <v>15</v>
      </c>
      <c r="F1" s="49" t="s">
        <v>16</v>
      </c>
      <c r="G1" s="49" t="s">
        <v>17</v>
      </c>
      <c r="H1" s="49" t="s">
        <v>18</v>
      </c>
      <c r="I1" s="65" t="s">
        <v>142</v>
      </c>
      <c r="J1" s="69" t="s">
        <v>143</v>
      </c>
    </row>
    <row r="2" spans="1:10" ht="12.75">
      <c r="A2" s="72" t="s">
        <v>134</v>
      </c>
      <c r="B2" s="72" t="s">
        <v>59</v>
      </c>
      <c r="C2" s="49">
        <v>315.2</v>
      </c>
      <c r="D2" s="49">
        <v>310.8</v>
      </c>
      <c r="E2" s="49">
        <v>313.2</v>
      </c>
      <c r="F2" s="49">
        <v>310.4</v>
      </c>
      <c r="G2" s="49">
        <v>309.6</v>
      </c>
      <c r="H2" s="49">
        <v>315.3</v>
      </c>
      <c r="I2" s="49" t="str">
        <f>CONCATENATE(LARGE(Rundenkampfbericht!$C$16:$C$23,1),".W-K")</f>
        <v>6.W-K</v>
      </c>
      <c r="J2" s="49">
        <f>IF(IF(I2=$D$1,D2,IF(I2=$C$1,C2,IF(I2=$E$1,E2,IF(I2=$F$1,F2,IF(I2=$G$1,G2,H2)))))="-",0,IF(I2=$D$1,D2,IF(I2=$C$1,C2,IF(I2=$E$1,E2,IF(I2=$F$1,F2,IF(I2=$G$1,G2,H2))))))</f>
        <v>315.3</v>
      </c>
    </row>
    <row r="3" spans="1:10" ht="12.75">
      <c r="A3" s="72" t="s">
        <v>137</v>
      </c>
      <c r="B3" s="72" t="s">
        <v>89</v>
      </c>
      <c r="C3" s="49">
        <v>310.3</v>
      </c>
      <c r="D3" s="49">
        <v>313.4</v>
      </c>
      <c r="E3" s="49">
        <v>316</v>
      </c>
      <c r="F3" s="49">
        <v>315.2</v>
      </c>
      <c r="G3" s="49">
        <v>314.2</v>
      </c>
      <c r="H3" s="49">
        <v>314</v>
      </c>
      <c r="I3" s="49" t="str">
        <f>CONCATENATE(LARGE(Rundenkampfbericht!$C$16:$C$23,1),".W-K")</f>
        <v>6.W-K</v>
      </c>
      <c r="J3" s="49">
        <f>IF(IF(I3=$D$1,D3,IF(I3=$C$1,C3,IF(I3=$E$1,E3,IF(I3=$F$1,F3,IF(I3=$G$1,G3,H3)))))="-",0,IF(I3=$D$1,D3,IF(I3=$C$1,C3,IF(I3=$E$1,E3,IF(I3=$F$1,F3,IF(I3=$G$1,G3,H3))))))</f>
        <v>314</v>
      </c>
    </row>
    <row r="4" spans="1:10" ht="12.75">
      <c r="A4" s="72" t="s">
        <v>122</v>
      </c>
      <c r="B4" s="72" t="s">
        <v>96</v>
      </c>
      <c r="C4" s="49">
        <v>303.4</v>
      </c>
      <c r="D4" s="49">
        <v>309</v>
      </c>
      <c r="E4" s="49">
        <v>308.3</v>
      </c>
      <c r="F4" s="49">
        <v>308.6</v>
      </c>
      <c r="G4" s="49">
        <v>304</v>
      </c>
      <c r="H4" s="49">
        <v>310.8</v>
      </c>
      <c r="I4" s="49" t="str">
        <f>CONCATENATE(LARGE(Rundenkampfbericht!$C$16:$C$23,1),".W-K")</f>
        <v>6.W-K</v>
      </c>
      <c r="J4" s="49">
        <f>IF(IF(I4=$D$1,D4,IF(I4=$C$1,C4,IF(I4=$E$1,E4,IF(I4=$F$1,F4,IF(I4=$G$1,G4,H4)))))="-",0,IF(I4=$D$1,D4,IF(I4=$C$1,C4,IF(I4=$E$1,E4,IF(I4=$F$1,F4,IF(I4=$G$1,G4,H4))))))</f>
        <v>310.8</v>
      </c>
    </row>
    <row r="5" spans="1:10" ht="12.75">
      <c r="A5" s="72" t="s">
        <v>136</v>
      </c>
      <c r="B5" s="72" t="s">
        <v>59</v>
      </c>
      <c r="C5" s="49">
        <v>301.1</v>
      </c>
      <c r="D5" s="49">
        <v>308.3</v>
      </c>
      <c r="E5" s="49">
        <v>302.6</v>
      </c>
      <c r="F5" s="49">
        <v>305.6</v>
      </c>
      <c r="G5" s="49">
        <v>309.1</v>
      </c>
      <c r="H5" s="49">
        <v>310.4</v>
      </c>
      <c r="I5" s="49" t="str">
        <f>CONCATENATE(LARGE(Rundenkampfbericht!$C$16:$C$23,1),".W-K")</f>
        <v>6.W-K</v>
      </c>
      <c r="J5" s="49">
        <f>IF(IF(I5=$D$1,D5,IF(I5=$C$1,C5,IF(I5=$E$1,E5,IF(I5=$F$1,F5,IF(I5=$G$1,G5,H5)))))="-",0,IF(I5=$D$1,D5,IF(I5=$C$1,C5,IF(I5=$E$1,E5,IF(I5=$F$1,F5,IF(I5=$G$1,G5,H5))))))</f>
        <v>310.4</v>
      </c>
    </row>
    <row r="6" spans="1:10" ht="12.75">
      <c r="A6" s="72" t="s">
        <v>138</v>
      </c>
      <c r="B6" s="72" t="s">
        <v>89</v>
      </c>
      <c r="C6" s="49">
        <v>310.2</v>
      </c>
      <c r="D6" s="49">
        <v>306.6</v>
      </c>
      <c r="E6" s="49">
        <v>312.3</v>
      </c>
      <c r="F6" s="49">
        <v>311.7</v>
      </c>
      <c r="G6" s="49">
        <v>310.8</v>
      </c>
      <c r="H6" s="49">
        <v>309.5</v>
      </c>
      <c r="I6" s="49" t="str">
        <f>CONCATENATE(LARGE(Rundenkampfbericht!$C$16:$C$23,1),".W-K")</f>
        <v>6.W-K</v>
      </c>
      <c r="J6" s="49">
        <f>IF(IF(I6=$D$1,D6,IF(I6=$C$1,C6,IF(I6=$E$1,E6,IF(I6=$F$1,F6,IF(I6=$G$1,G6,H6)))))="-",0,IF(I6=$D$1,D6,IF(I6=$C$1,C6,IF(I6=$E$1,E6,IF(I6=$F$1,F6,IF(I6=$G$1,G6,H6))))))</f>
        <v>309.5</v>
      </c>
    </row>
    <row r="7" spans="1:10" ht="12.75">
      <c r="A7" s="72" t="s">
        <v>123</v>
      </c>
      <c r="B7" s="72" t="s">
        <v>96</v>
      </c>
      <c r="C7" s="49">
        <v>303.9</v>
      </c>
      <c r="D7" s="49">
        <v>304.7</v>
      </c>
      <c r="E7" s="49">
        <v>311.2</v>
      </c>
      <c r="F7" s="49">
        <v>310.4</v>
      </c>
      <c r="G7" s="49">
        <v>299.4</v>
      </c>
      <c r="H7" s="49">
        <v>308.9</v>
      </c>
      <c r="I7" s="49" t="str">
        <f>CONCATENATE(LARGE(Rundenkampfbericht!$C$16:$C$23,1),".W-K")</f>
        <v>6.W-K</v>
      </c>
      <c r="J7" s="49">
        <f>IF(IF(I7=$D$1,D7,IF(I7=$C$1,C7,IF(I7=$E$1,E7,IF(I7=$F$1,F7,IF(I7=$G$1,G7,H7)))))="-",0,IF(I7=$D$1,D7,IF(I7=$C$1,C7,IF(I7=$E$1,E7,IF(I7=$F$1,F7,IF(I7=$G$1,G7,H7))))))</f>
        <v>308.9</v>
      </c>
    </row>
    <row r="8" spans="1:10" ht="12.75">
      <c r="A8" s="72" t="s">
        <v>135</v>
      </c>
      <c r="B8" s="72" t="s">
        <v>59</v>
      </c>
      <c r="C8" s="49">
        <v>301.8</v>
      </c>
      <c r="D8" s="49">
        <v>304.4</v>
      </c>
      <c r="E8" s="49">
        <v>307.2</v>
      </c>
      <c r="F8" s="49">
        <v>298.1</v>
      </c>
      <c r="G8" s="49">
        <v>304.5</v>
      </c>
      <c r="H8" s="49">
        <v>307.8</v>
      </c>
      <c r="I8" s="49" t="str">
        <f>CONCATENATE(LARGE(Rundenkampfbericht!$C$16:$C$23,1),".W-K")</f>
        <v>6.W-K</v>
      </c>
      <c r="J8" s="49">
        <f>IF(IF(I8=$D$1,D8,IF(I8=$C$1,C8,IF(I8=$E$1,E8,IF(I8=$F$1,F8,IF(I8=$G$1,G8,H8)))))="-",0,IF(I8=$D$1,D8,IF(I8=$C$1,C8,IF(I8=$E$1,E8,IF(I8=$F$1,F8,IF(I8=$G$1,G8,H8))))))</f>
        <v>307.8</v>
      </c>
    </row>
    <row r="9" spans="1:10" ht="12.75">
      <c r="A9" s="72" t="s">
        <v>145</v>
      </c>
      <c r="B9" s="72" t="s">
        <v>89</v>
      </c>
      <c r="C9" s="49" t="s">
        <v>144</v>
      </c>
      <c r="D9" s="49" t="s">
        <v>144</v>
      </c>
      <c r="E9" s="49" t="s">
        <v>144</v>
      </c>
      <c r="F9" s="49">
        <v>312</v>
      </c>
      <c r="G9" s="49">
        <v>315.2</v>
      </c>
      <c r="H9" s="49">
        <v>307.6</v>
      </c>
      <c r="I9" s="49" t="str">
        <f>CONCATENATE(LARGE(Rundenkampfbericht!$C$16:$C$23,1),".W-K")</f>
        <v>6.W-K</v>
      </c>
      <c r="J9" s="49">
        <f>IF(IF(I9=$D$1,D9,IF(I9=$C$1,C9,IF(I9=$E$1,E9,IF(I9=$F$1,F9,IF(I9=$G$1,G9,H9)))))="-",0,IF(I9=$D$1,D9,IF(I9=$C$1,C9,IF(I9=$E$1,E9,IF(I9=$F$1,F9,IF(I9=$G$1,G9,H9))))))</f>
        <v>307.6</v>
      </c>
    </row>
    <row r="10" spans="1:10" ht="12.75">
      <c r="A10" s="72" t="s">
        <v>129</v>
      </c>
      <c r="B10" s="72" t="s">
        <v>94</v>
      </c>
      <c r="C10" s="49">
        <v>298.5</v>
      </c>
      <c r="D10" s="49">
        <v>299.7</v>
      </c>
      <c r="E10" s="49">
        <v>301.4</v>
      </c>
      <c r="F10" s="49">
        <v>301.7</v>
      </c>
      <c r="G10" s="49">
        <v>300.6</v>
      </c>
      <c r="H10" s="49">
        <v>307</v>
      </c>
      <c r="I10" s="49" t="str">
        <f>CONCATENATE(LARGE(Rundenkampfbericht!$C$16:$C$23,1),".W-K")</f>
        <v>6.W-K</v>
      </c>
      <c r="J10" s="49">
        <f>IF(IF(I10=$D$1,D10,IF(I10=$C$1,C10,IF(I10=$E$1,E10,IF(I10=$F$1,F10,IF(I10=$G$1,G10,H10)))))="-",0,IF(I10=$D$1,D10,IF(I10=$C$1,C10,IF(I10=$E$1,E10,IF(I10=$F$1,F10,IF(I10=$G$1,G10,H10))))))</f>
        <v>307</v>
      </c>
    </row>
    <row r="11" spans="1:10" ht="12.75">
      <c r="A11" s="72" t="s">
        <v>128</v>
      </c>
      <c r="B11" s="72" t="s">
        <v>88</v>
      </c>
      <c r="C11" s="49">
        <v>291.5</v>
      </c>
      <c r="D11" s="49">
        <v>298.2</v>
      </c>
      <c r="E11" s="49">
        <v>298.7</v>
      </c>
      <c r="F11" s="49">
        <v>297.5</v>
      </c>
      <c r="G11" s="49">
        <v>302.8</v>
      </c>
      <c r="H11" s="49">
        <v>307</v>
      </c>
      <c r="I11" s="49" t="str">
        <f>CONCATENATE(LARGE(Rundenkampfbericht!$C$16:$C$23,1),".W-K")</f>
        <v>6.W-K</v>
      </c>
      <c r="J11" s="49">
        <f>IF(IF(I11=$D$1,D11,IF(I11=$C$1,C11,IF(I11=$E$1,E11,IF(I11=$F$1,F11,IF(I11=$G$1,G11,H11)))))="-",0,IF(I11=$D$1,D11,IF(I11=$C$1,C11,IF(I11=$E$1,E11,IF(I11=$F$1,F11,IF(I11=$G$1,G11,H11))))))</f>
        <v>307</v>
      </c>
    </row>
    <row r="12" spans="1:10" ht="12.75">
      <c r="A12" s="72" t="s">
        <v>112</v>
      </c>
      <c r="B12" s="72" t="s">
        <v>47</v>
      </c>
      <c r="C12" s="49">
        <v>307.7</v>
      </c>
      <c r="D12" s="49">
        <v>310.8</v>
      </c>
      <c r="E12" s="49">
        <v>308</v>
      </c>
      <c r="F12" s="49">
        <v>311</v>
      </c>
      <c r="G12" s="49">
        <v>309.4</v>
      </c>
      <c r="H12" s="49">
        <v>306.8</v>
      </c>
      <c r="I12" s="49" t="str">
        <f>CONCATENATE(LARGE(Rundenkampfbericht!$C$16:$C$23,1),".W-K")</f>
        <v>6.W-K</v>
      </c>
      <c r="J12" s="49">
        <f>IF(IF(I12=$D$1,D12,IF(I12=$C$1,C12,IF(I12=$E$1,E12,IF(I12=$F$1,F12,IF(I12=$G$1,G12,H12)))))="-",0,IF(I12=$D$1,D12,IF(I12=$C$1,C12,IF(I12=$E$1,E12,IF(I12=$F$1,F12,IF(I12=$G$1,G12,H12))))))</f>
        <v>306.8</v>
      </c>
    </row>
    <row r="13" spans="1:10" ht="12.75">
      <c r="A13" s="72" t="s">
        <v>111</v>
      </c>
      <c r="B13" s="72" t="s">
        <v>47</v>
      </c>
      <c r="C13" s="49">
        <v>305.8</v>
      </c>
      <c r="D13" s="49">
        <v>300.8</v>
      </c>
      <c r="E13" s="49">
        <v>300.2</v>
      </c>
      <c r="F13" s="49">
        <v>305.6</v>
      </c>
      <c r="G13" s="49">
        <v>303</v>
      </c>
      <c r="H13" s="49">
        <v>306.6</v>
      </c>
      <c r="I13" s="49" t="str">
        <f>CONCATENATE(LARGE(Rundenkampfbericht!$C$16:$C$23,1),".W-K")</f>
        <v>6.W-K</v>
      </c>
      <c r="J13" s="49">
        <f>IF(IF(I13=$D$1,D13,IF(I13=$C$1,C13,IF(I13=$E$1,E13,IF(I13=$F$1,F13,IF(I13=$G$1,G13,H13)))))="-",0,IF(I13=$D$1,D13,IF(I13=$C$1,C13,IF(I13=$E$1,E13,IF(I13=$F$1,F13,IF(I13=$G$1,G13,H13))))))</f>
        <v>306.6</v>
      </c>
    </row>
    <row r="14" spans="1:10" ht="12.75">
      <c r="A14" s="72" t="s">
        <v>120</v>
      </c>
      <c r="B14" s="72" t="s">
        <v>48</v>
      </c>
      <c r="C14" s="49">
        <v>304.3</v>
      </c>
      <c r="D14" s="49">
        <v>308.1</v>
      </c>
      <c r="E14" s="49">
        <v>302.4</v>
      </c>
      <c r="F14" s="49">
        <v>309.3</v>
      </c>
      <c r="G14" s="49">
        <v>302.3</v>
      </c>
      <c r="H14" s="49">
        <v>306.1</v>
      </c>
      <c r="I14" s="49" t="str">
        <f>CONCATENATE(LARGE(Rundenkampfbericht!$C$16:$C$23,1),".W-K")</f>
        <v>6.W-K</v>
      </c>
      <c r="J14" s="49">
        <f>IF(IF(I14=$D$1,D14,IF(I14=$C$1,C14,IF(I14=$E$1,E14,IF(I14=$F$1,F14,IF(I14=$G$1,G14,H14)))))="-",0,IF(I14=$D$1,D14,IF(I14=$C$1,C14,IF(I14=$E$1,E14,IF(I14=$F$1,F14,IF(I14=$G$1,G14,H14))))))</f>
        <v>306.1</v>
      </c>
    </row>
    <row r="15" spans="1:10" ht="12.75">
      <c r="A15" s="72" t="s">
        <v>130</v>
      </c>
      <c r="B15" s="72" t="s">
        <v>94</v>
      </c>
      <c r="C15" s="49">
        <v>302.2</v>
      </c>
      <c r="D15" s="49">
        <v>311.2</v>
      </c>
      <c r="E15" s="49">
        <v>307.7</v>
      </c>
      <c r="F15" s="49">
        <v>303.3</v>
      </c>
      <c r="G15" s="49">
        <v>308.5</v>
      </c>
      <c r="H15" s="49">
        <v>306</v>
      </c>
      <c r="I15" s="49" t="str">
        <f>CONCATENATE(LARGE(Rundenkampfbericht!$C$16:$C$23,1),".W-K")</f>
        <v>6.W-K</v>
      </c>
      <c r="J15" s="49">
        <f>IF(IF(I15=$D$1,D15,IF(I15=$C$1,C15,IF(I15=$E$1,E15,IF(I15=$F$1,F15,IF(I15=$G$1,G15,H15)))))="-",0,IF(I15=$D$1,D15,IF(I15=$C$1,C15,IF(I15=$E$1,E15,IF(I15=$F$1,F15,IF(I15=$G$1,G15,H15))))))</f>
        <v>306</v>
      </c>
    </row>
    <row r="16" spans="1:10" ht="12.75">
      <c r="A16" s="72" t="s">
        <v>140</v>
      </c>
      <c r="B16" s="72" t="s">
        <v>59</v>
      </c>
      <c r="C16" s="49">
        <v>284</v>
      </c>
      <c r="D16" s="49">
        <v>286.2</v>
      </c>
      <c r="E16" s="49">
        <v>279</v>
      </c>
      <c r="F16" s="49">
        <v>296.6</v>
      </c>
      <c r="G16" s="49">
        <v>299.8</v>
      </c>
      <c r="H16" s="49">
        <v>305.9</v>
      </c>
      <c r="I16" s="49" t="str">
        <f>CONCATENATE(LARGE(Rundenkampfbericht!$C$16:$C$23,1),".W-K")</f>
        <v>6.W-K</v>
      </c>
      <c r="J16" s="49">
        <f>IF(IF(I16=$D$1,D16,IF(I16=$C$1,C16,IF(I16=$E$1,E16,IF(I16=$F$1,F16,IF(I16=$G$1,G16,H16)))))="-",0,IF(I16=$D$1,D16,IF(I16=$C$1,C16,IF(I16=$E$1,E16,IF(I16=$F$1,F16,IF(I16=$G$1,G16,H16))))))</f>
        <v>305.9</v>
      </c>
    </row>
    <row r="17" spans="1:10" ht="12.75">
      <c r="A17" s="72" t="s">
        <v>114</v>
      </c>
      <c r="B17" s="72" t="s">
        <v>47</v>
      </c>
      <c r="C17" s="49">
        <v>303.3</v>
      </c>
      <c r="D17" s="49">
        <v>309.2</v>
      </c>
      <c r="E17" s="49">
        <v>310.9</v>
      </c>
      <c r="F17" s="49">
        <v>309.7</v>
      </c>
      <c r="G17" s="49">
        <v>305.4</v>
      </c>
      <c r="H17" s="49">
        <v>305.7</v>
      </c>
      <c r="I17" s="49" t="str">
        <f>CONCATENATE(LARGE(Rundenkampfbericht!$C$16:$C$23,1),".W-K")</f>
        <v>6.W-K</v>
      </c>
      <c r="J17" s="49">
        <f>IF(IF(I17=$D$1,D17,IF(I17=$C$1,C17,IF(I17=$E$1,E17,IF(I17=$F$1,F17,IF(I17=$G$1,G17,H17)))))="-",0,IF(I17=$D$1,D17,IF(I17=$C$1,C17,IF(I17=$E$1,E17,IF(I17=$F$1,F17,IF(I17=$G$1,G17,H17))))))</f>
        <v>305.7</v>
      </c>
    </row>
    <row r="18" spans="1:10" ht="12.75">
      <c r="A18" s="72" t="s">
        <v>131</v>
      </c>
      <c r="B18" s="72" t="s">
        <v>94</v>
      </c>
      <c r="C18" s="49">
        <v>304.7</v>
      </c>
      <c r="D18" s="49">
        <v>305</v>
      </c>
      <c r="E18" s="49">
        <v>307</v>
      </c>
      <c r="F18" s="49">
        <v>300.2</v>
      </c>
      <c r="G18" s="49">
        <v>304.7</v>
      </c>
      <c r="H18" s="49">
        <v>305.5</v>
      </c>
      <c r="I18" s="49" t="str">
        <f>CONCATENATE(LARGE(Rundenkampfbericht!$C$16:$C$23,1),".W-K")</f>
        <v>6.W-K</v>
      </c>
      <c r="J18" s="49">
        <f>IF(IF(I18=$D$1,D18,IF(I18=$C$1,C18,IF(I18=$E$1,E18,IF(I18=$F$1,F18,IF(I18=$G$1,G18,H18)))))="-",0,IF(I18=$D$1,D18,IF(I18=$C$1,C18,IF(I18=$E$1,E18,IF(I18=$F$1,F18,IF(I18=$G$1,G18,H18))))))</f>
        <v>305.5</v>
      </c>
    </row>
    <row r="19" spans="1:10" ht="12.75">
      <c r="A19" s="72" t="s">
        <v>139</v>
      </c>
      <c r="B19" s="72" t="s">
        <v>89</v>
      </c>
      <c r="C19" s="49">
        <v>305.9</v>
      </c>
      <c r="D19" s="49">
        <v>308</v>
      </c>
      <c r="E19" s="49">
        <v>309.2</v>
      </c>
      <c r="F19" s="49">
        <v>308.9</v>
      </c>
      <c r="G19" s="49">
        <v>312.7</v>
      </c>
      <c r="H19" s="49">
        <v>305.4</v>
      </c>
      <c r="I19" s="49" t="str">
        <f>CONCATENATE(LARGE(Rundenkampfbericht!$C$16:$C$23,1),".W-K")</f>
        <v>6.W-K</v>
      </c>
      <c r="J19" s="49">
        <f>IF(IF(I19=$D$1,D19,IF(I19=$C$1,C19,IF(I19=$E$1,E19,IF(I19=$F$1,F19,IF(I19=$G$1,G19,H19)))))="-",0,IF(I19=$D$1,D19,IF(I19=$C$1,C19,IF(I19=$E$1,E19,IF(I19=$F$1,F19,IF(I19=$G$1,G19,H19))))))</f>
        <v>305.4</v>
      </c>
    </row>
    <row r="20" spans="1:10" ht="12.75">
      <c r="A20" s="72" t="s">
        <v>125</v>
      </c>
      <c r="B20" s="72" t="s">
        <v>88</v>
      </c>
      <c r="C20" s="49">
        <v>302.1</v>
      </c>
      <c r="D20" s="49">
        <v>307.1</v>
      </c>
      <c r="E20" s="49">
        <v>306.6</v>
      </c>
      <c r="F20" s="49">
        <v>306.9</v>
      </c>
      <c r="G20" s="49">
        <v>310.2</v>
      </c>
      <c r="H20" s="49">
        <v>305.2</v>
      </c>
      <c r="I20" s="49" t="str">
        <f>CONCATENATE(LARGE(Rundenkampfbericht!$C$16:$C$23,1),".W-K")</f>
        <v>6.W-K</v>
      </c>
      <c r="J20" s="49">
        <f>IF(IF(I20=$D$1,D20,IF(I20=$C$1,C20,IF(I20=$E$1,E20,IF(I20=$F$1,F20,IF(I20=$G$1,G20,H20)))))="-",0,IF(I20=$D$1,D20,IF(I20=$C$1,C20,IF(I20=$E$1,E20,IF(I20=$F$1,F20,IF(I20=$G$1,G20,H20))))))</f>
        <v>305.2</v>
      </c>
    </row>
    <row r="21" spans="1:10" ht="12.75">
      <c r="A21" s="72" t="s">
        <v>113</v>
      </c>
      <c r="B21" s="72" t="s">
        <v>47</v>
      </c>
      <c r="C21" s="49">
        <v>304.7</v>
      </c>
      <c r="D21" s="49">
        <v>303.3</v>
      </c>
      <c r="E21" s="49">
        <v>303.2</v>
      </c>
      <c r="F21" s="49">
        <v>304.3</v>
      </c>
      <c r="G21" s="49">
        <v>303.9</v>
      </c>
      <c r="H21" s="49">
        <v>304.9</v>
      </c>
      <c r="I21" s="49" t="str">
        <f>CONCATENATE(LARGE(Rundenkampfbericht!$C$16:$C$23,1),".W-K")</f>
        <v>6.W-K</v>
      </c>
      <c r="J21" s="49">
        <f>IF(IF(I21=$D$1,D21,IF(I21=$C$1,C21,IF(I21=$E$1,E21,IF(I21=$F$1,F21,IF(I21=$G$1,G21,H21)))))="-",0,IF(I21=$D$1,D21,IF(I21=$C$1,C21,IF(I21=$E$1,E21,IF(I21=$F$1,F21,IF(I21=$G$1,G21,H21))))))</f>
        <v>304.9</v>
      </c>
    </row>
    <row r="22" spans="1:10" ht="12.75">
      <c r="A22" s="72" t="s">
        <v>124</v>
      </c>
      <c r="B22" s="72" t="s">
        <v>88</v>
      </c>
      <c r="C22" s="49">
        <v>308.6</v>
      </c>
      <c r="D22" s="49">
        <v>305.5</v>
      </c>
      <c r="E22" s="49">
        <v>312.6</v>
      </c>
      <c r="F22" s="49">
        <v>312.8</v>
      </c>
      <c r="G22" s="49">
        <v>311.8</v>
      </c>
      <c r="H22" s="49">
        <v>304.4</v>
      </c>
      <c r="I22" s="49" t="str">
        <f>CONCATENATE(LARGE(Rundenkampfbericht!$C$16:$C$23,1),".W-K")</f>
        <v>6.W-K</v>
      </c>
      <c r="J22" s="49">
        <f>IF(IF(I22=$D$1,D22,IF(I22=$C$1,C22,IF(I22=$E$1,E22,IF(I22=$F$1,F22,IF(I22=$G$1,G22,H22)))))="-",0,IF(I22=$D$1,D22,IF(I22=$C$1,C22,IF(I22=$E$1,E22,IF(I22=$F$1,F22,IF(I22=$G$1,G22,H22))))))</f>
        <v>304.4</v>
      </c>
    </row>
    <row r="23" spans="1:10" ht="12.75">
      <c r="A23" s="72" t="s">
        <v>117</v>
      </c>
      <c r="B23" s="72" t="s">
        <v>48</v>
      </c>
      <c r="C23" s="49">
        <v>293.3</v>
      </c>
      <c r="D23" s="49">
        <v>300.9</v>
      </c>
      <c r="E23" s="49">
        <v>291.3</v>
      </c>
      <c r="F23" s="49">
        <v>294.6</v>
      </c>
      <c r="G23" s="49">
        <v>283.7</v>
      </c>
      <c r="H23" s="49">
        <v>304.4</v>
      </c>
      <c r="I23" s="49" t="str">
        <f>CONCATENATE(LARGE(Rundenkampfbericht!$C$16:$C$23,1),".W-K")</f>
        <v>6.W-K</v>
      </c>
      <c r="J23" s="49">
        <f>IF(IF(I23=$D$1,D23,IF(I23=$C$1,C23,IF(I23=$E$1,E23,IF(I23=$F$1,F23,IF(I23=$G$1,G23,H23)))))="-",0,IF(I23=$D$1,D23,IF(I23=$C$1,C23,IF(I23=$E$1,E23,IF(I23=$F$1,F23,IF(I23=$G$1,G23,H23))))))</f>
        <v>304.4</v>
      </c>
    </row>
    <row r="24" spans="1:10" ht="12.75">
      <c r="A24" s="72" t="s">
        <v>121</v>
      </c>
      <c r="B24" s="72" t="s">
        <v>96</v>
      </c>
      <c r="C24" s="49">
        <v>293.7</v>
      </c>
      <c r="D24" s="49">
        <v>298.9</v>
      </c>
      <c r="E24" s="49">
        <v>292.7</v>
      </c>
      <c r="F24" s="49">
        <v>297.1</v>
      </c>
      <c r="G24" s="49">
        <v>285.9</v>
      </c>
      <c r="H24" s="49">
        <v>304.2</v>
      </c>
      <c r="I24" s="49" t="str">
        <f>CONCATENATE(LARGE(Rundenkampfbericht!$C$16:$C$23,1),".W-K")</f>
        <v>6.W-K</v>
      </c>
      <c r="J24" s="49">
        <f>IF(IF(I24=$D$1,D24,IF(I24=$C$1,C24,IF(I24=$E$1,E24,IF(I24=$F$1,F24,IF(I24=$G$1,G24,H24)))))="-",0,IF(I24=$D$1,D24,IF(I24=$C$1,C24,IF(I24=$E$1,E24,IF(I24=$F$1,F24,IF(I24=$G$1,G24,H24))))))</f>
        <v>304.2</v>
      </c>
    </row>
    <row r="25" spans="1:10" ht="12.75">
      <c r="A25" s="72" t="s">
        <v>126</v>
      </c>
      <c r="B25" s="72" t="s">
        <v>88</v>
      </c>
      <c r="C25" s="49">
        <v>300.6</v>
      </c>
      <c r="D25" s="49">
        <v>302</v>
      </c>
      <c r="E25" s="49">
        <v>298.4</v>
      </c>
      <c r="F25" s="49">
        <v>304.3</v>
      </c>
      <c r="G25" s="49">
        <v>308.9</v>
      </c>
      <c r="H25" s="49">
        <v>301.8</v>
      </c>
      <c r="I25" s="49" t="str">
        <f>CONCATENATE(LARGE(Rundenkampfbericht!$C$16:$C$23,1),".W-K")</f>
        <v>6.W-K</v>
      </c>
      <c r="J25" s="49">
        <f>IF(IF(I25=$D$1,D25,IF(I25=$C$1,C25,IF(I25=$E$1,E25,IF(I25=$F$1,F25,IF(I25=$G$1,G25,H25)))))="-",0,IF(I25=$D$1,D25,IF(I25=$C$1,C25,IF(I25=$E$1,E25,IF(I25=$F$1,F25,IF(I25=$G$1,G25,H25))))))</f>
        <v>301.8</v>
      </c>
    </row>
    <row r="26" spans="1:10" ht="12.75">
      <c r="A26" s="72" t="s">
        <v>109</v>
      </c>
      <c r="B26" s="72" t="s">
        <v>60</v>
      </c>
      <c r="C26" s="49">
        <v>279</v>
      </c>
      <c r="D26" s="49">
        <v>295.1</v>
      </c>
      <c r="E26" s="49">
        <v>305.5</v>
      </c>
      <c r="F26" s="49">
        <v>301</v>
      </c>
      <c r="G26" s="49">
        <v>302.7</v>
      </c>
      <c r="H26" s="49">
        <v>301.6</v>
      </c>
      <c r="I26" s="49" t="str">
        <f>CONCATENATE(LARGE(Rundenkampfbericht!$C$16:$C$23,1),".W-K")</f>
        <v>6.W-K</v>
      </c>
      <c r="J26" s="49">
        <f>IF(IF(I26=$D$1,D26,IF(I26=$C$1,C26,IF(I26=$E$1,E26,IF(I26=$F$1,F26,IF(I26=$G$1,G26,H26)))))="-",0,IF(I26=$D$1,D26,IF(I26=$C$1,C26,IF(I26=$E$1,E26,IF(I26=$F$1,F26,IF(I26=$G$1,G26,H26))))))</f>
        <v>301.6</v>
      </c>
    </row>
    <row r="27" spans="1:10" ht="12.75">
      <c r="A27" s="72" t="s">
        <v>108</v>
      </c>
      <c r="B27" s="72" t="s">
        <v>60</v>
      </c>
      <c r="C27" s="49">
        <v>290</v>
      </c>
      <c r="D27" s="49">
        <v>292.1</v>
      </c>
      <c r="E27" s="49">
        <v>300.2</v>
      </c>
      <c r="F27" s="49">
        <v>285.5</v>
      </c>
      <c r="G27" s="49">
        <v>299.5</v>
      </c>
      <c r="H27" s="49">
        <v>300.6</v>
      </c>
      <c r="I27" s="49" t="str">
        <f>CONCATENATE(LARGE(Rundenkampfbericht!$C$16:$C$23,1),".W-K")</f>
        <v>6.W-K</v>
      </c>
      <c r="J27" s="49">
        <f>IF(IF(I27=$D$1,D27,IF(I27=$C$1,C27,IF(I27=$E$1,E27,IF(I27=$F$1,F27,IF(I27=$G$1,G27,H27)))))="-",0,IF(I27=$D$1,D27,IF(I27=$C$1,C27,IF(I27=$E$1,E27,IF(I27=$F$1,F27,IF(I27=$G$1,G27,H27))))))</f>
        <v>300.6</v>
      </c>
    </row>
    <row r="28" spans="1:10" ht="12.75">
      <c r="A28" s="72" t="s">
        <v>133</v>
      </c>
      <c r="B28" s="72" t="s">
        <v>94</v>
      </c>
      <c r="C28" s="49">
        <v>289.6</v>
      </c>
      <c r="D28" s="49">
        <v>293.5</v>
      </c>
      <c r="E28" s="49">
        <v>279.1</v>
      </c>
      <c r="F28" s="49">
        <v>296.3</v>
      </c>
      <c r="G28" s="49">
        <v>302.6</v>
      </c>
      <c r="H28" s="49">
        <v>300</v>
      </c>
      <c r="I28" s="49" t="str">
        <f>CONCATENATE(LARGE(Rundenkampfbericht!$C$16:$C$23,1),".W-K")</f>
        <v>6.W-K</v>
      </c>
      <c r="J28" s="49">
        <f>IF(IF(I28=$D$1,D28,IF(I28=$C$1,C28,IF(I28=$E$1,E28,IF(I28=$F$1,F28,IF(I28=$G$1,G28,H28)))))="-",0,IF(I28=$D$1,D28,IF(I28=$C$1,C28,IF(I28=$E$1,E28,IF(I28=$F$1,F28,IF(I28=$G$1,G28,H28))))))</f>
        <v>300</v>
      </c>
    </row>
    <row r="29" spans="1:10" ht="12.75">
      <c r="A29" s="72" t="s">
        <v>110</v>
      </c>
      <c r="B29" s="72" t="s">
        <v>60</v>
      </c>
      <c r="C29" s="49">
        <v>275</v>
      </c>
      <c r="D29" s="49">
        <v>289.3</v>
      </c>
      <c r="E29" s="49">
        <v>295.9</v>
      </c>
      <c r="F29" s="49">
        <v>291.1</v>
      </c>
      <c r="G29" s="49">
        <v>297.3</v>
      </c>
      <c r="H29" s="49">
        <v>298.9</v>
      </c>
      <c r="I29" s="49" t="str">
        <f>CONCATENATE(LARGE(Rundenkampfbericht!$C$16:$C$23,1),".W-K")</f>
        <v>6.W-K</v>
      </c>
      <c r="J29" s="49">
        <f>IF(IF(I29=$D$1,D29,IF(I29=$C$1,C29,IF(I29=$E$1,E29,IF(I29=$F$1,F29,IF(I29=$G$1,G29,H29)))))="-",0,IF(I29=$D$1,D29,IF(I29=$C$1,C29,IF(I29=$E$1,E29,IF(I29=$F$1,F29,IF(I29=$G$1,G29,H29))))))</f>
        <v>298.9</v>
      </c>
    </row>
    <row r="30" spans="1:10" ht="12.75">
      <c r="A30" s="72" t="s">
        <v>116</v>
      </c>
      <c r="B30" s="72" t="s">
        <v>48</v>
      </c>
      <c r="C30" s="49">
        <v>293.6</v>
      </c>
      <c r="D30" s="49">
        <v>300.1</v>
      </c>
      <c r="E30" s="49">
        <v>298.5</v>
      </c>
      <c r="F30" s="49">
        <v>306.7</v>
      </c>
      <c r="G30" s="49">
        <v>302.6</v>
      </c>
      <c r="H30" s="49">
        <v>296.1</v>
      </c>
      <c r="I30" s="49" t="str">
        <f>CONCATENATE(LARGE(Rundenkampfbericht!$C$16:$C$23,1),".W-K")</f>
        <v>6.W-K</v>
      </c>
      <c r="J30" s="49">
        <f>IF(IF(I30=$D$1,D30,IF(I30=$C$1,C30,IF(I30=$E$1,E30,IF(I30=$F$1,F30,IF(I30=$G$1,G30,H30)))))="-",0,IF(I30=$D$1,D30,IF(I30=$C$1,C30,IF(I30=$E$1,E30,IF(I30=$F$1,F30,IF(I30=$G$1,G30,H30))))))</f>
        <v>296.1</v>
      </c>
    </row>
    <row r="31" spans="1:10" ht="12.75">
      <c r="A31" s="72" t="s">
        <v>119</v>
      </c>
      <c r="B31" s="72" t="s">
        <v>48</v>
      </c>
      <c r="C31" s="49">
        <v>294.9</v>
      </c>
      <c r="D31" s="49">
        <v>288.8</v>
      </c>
      <c r="E31" s="49">
        <v>295.1</v>
      </c>
      <c r="F31" s="49">
        <v>288.9</v>
      </c>
      <c r="G31" s="49">
        <v>294.9</v>
      </c>
      <c r="H31" s="49">
        <v>295.3</v>
      </c>
      <c r="I31" s="49" t="str">
        <f>CONCATENATE(LARGE(Rundenkampfbericht!$C$16:$C$23,1),".W-K")</f>
        <v>6.W-K</v>
      </c>
      <c r="J31" s="49">
        <f>IF(IF(I31=$D$1,D31,IF(I31=$C$1,C31,IF(I31=$E$1,E31,IF(I31=$F$1,F31,IF(I31=$G$1,G31,H31)))))="-",0,IF(I31=$D$1,D31,IF(I31=$C$1,C31,IF(I31=$E$1,E31,IF(I31=$F$1,F31,IF(I31=$G$1,G31,H31))))))</f>
        <v>295.3</v>
      </c>
    </row>
    <row r="32" spans="1:10" ht="12.75">
      <c r="A32" s="72" t="s">
        <v>132</v>
      </c>
      <c r="B32" s="72" t="s">
        <v>94</v>
      </c>
      <c r="C32" s="49">
        <v>277</v>
      </c>
      <c r="D32" s="49" t="s">
        <v>144</v>
      </c>
      <c r="E32" s="49" t="s">
        <v>144</v>
      </c>
      <c r="F32" s="49">
        <v>288.8</v>
      </c>
      <c r="G32" s="49" t="s">
        <v>144</v>
      </c>
      <c r="H32" s="49">
        <v>291.7</v>
      </c>
      <c r="I32" s="49" t="str">
        <f>CONCATENATE(LARGE(Rundenkampfbericht!$C$16:$C$23,1),".W-K")</f>
        <v>6.W-K</v>
      </c>
      <c r="J32" s="49">
        <f>IF(IF(I32=$D$1,D32,IF(I32=$C$1,C32,IF(I32=$E$1,E32,IF(I32=$F$1,F32,IF(I32=$G$1,G32,H32)))))="-",0,IF(I32=$D$1,D32,IF(I32=$C$1,C32,IF(I32=$E$1,E32,IF(I32=$F$1,F32,IF(I32=$G$1,G32,H32))))))</f>
        <v>291.7</v>
      </c>
    </row>
    <row r="33" spans="1:10" ht="12.75">
      <c r="A33" s="72" t="s">
        <v>118</v>
      </c>
      <c r="B33" s="72" t="s">
        <v>48</v>
      </c>
      <c r="C33" s="49">
        <v>267.6</v>
      </c>
      <c r="D33" s="49">
        <v>290.1</v>
      </c>
      <c r="E33" s="49">
        <v>281.6</v>
      </c>
      <c r="F33" s="49">
        <v>291.3</v>
      </c>
      <c r="G33" s="49">
        <v>280</v>
      </c>
      <c r="H33" s="49">
        <v>291.1</v>
      </c>
      <c r="I33" s="49" t="str">
        <f>CONCATENATE(LARGE(Rundenkampfbericht!$C$16:$C$23,1),".W-K")</f>
        <v>6.W-K</v>
      </c>
      <c r="J33" s="49">
        <f>IF(IF(I33=$D$1,D33,IF(I33=$C$1,C33,IF(I33=$E$1,E33,IF(I33=$F$1,F33,IF(I33=$G$1,G33,H33)))))="-",0,IF(I33=$D$1,D33,IF(I33=$C$1,C33,IF(I33=$E$1,E33,IF(I33=$F$1,F33,IF(I33=$G$1,G33,H33))))))</f>
        <v>291.1</v>
      </c>
    </row>
    <row r="34" spans="1:10" ht="12.75">
      <c r="A34" s="72" t="s">
        <v>115</v>
      </c>
      <c r="B34" s="72" t="s">
        <v>47</v>
      </c>
      <c r="C34" s="49">
        <v>283.9</v>
      </c>
      <c r="D34" s="49">
        <v>290.6</v>
      </c>
      <c r="E34" s="49">
        <v>286.1</v>
      </c>
      <c r="F34" s="49">
        <v>287.1</v>
      </c>
      <c r="G34" s="49">
        <v>284.3</v>
      </c>
      <c r="H34" s="49">
        <v>274.6</v>
      </c>
      <c r="I34" s="49" t="str">
        <f>CONCATENATE(LARGE(Rundenkampfbericht!$C$16:$C$23,1),".W-K")</f>
        <v>6.W-K</v>
      </c>
      <c r="J34" s="49">
        <f>IF(IF(I34=$D$1,D34,IF(I34=$C$1,C34,IF(I34=$E$1,E34,IF(I34=$F$1,F34,IF(I34=$G$1,G34,H34)))))="-",0,IF(I34=$D$1,D34,IF(I34=$C$1,C34,IF(I34=$E$1,E34,IF(I34=$F$1,F34,IF(I34=$G$1,G34,H34))))))</f>
        <v>274.6</v>
      </c>
    </row>
    <row r="35" spans="1:10" ht="12.75">
      <c r="A35" s="72" t="s">
        <v>127</v>
      </c>
      <c r="B35" s="72" t="s">
        <v>88</v>
      </c>
      <c r="C35" s="49">
        <v>290.6</v>
      </c>
      <c r="D35" s="49">
        <v>283.1</v>
      </c>
      <c r="E35" s="49">
        <v>291.1</v>
      </c>
      <c r="F35" s="49">
        <v>284.2</v>
      </c>
      <c r="G35" s="49">
        <v>287.5</v>
      </c>
      <c r="H35" s="49" t="s">
        <v>144</v>
      </c>
      <c r="I35" s="49" t="str">
        <f>CONCATENATE(LARGE(Rundenkampfbericht!$C$16:$C$23,1),".W-K")</f>
        <v>6.W-K</v>
      </c>
      <c r="J35" s="49">
        <f>IF(IF(I35=$D$1,D35,IF(I35=$C$1,C35,IF(I35=$E$1,E35,IF(I35=$F$1,F35,IF(I35=$G$1,G35,H35)))))="-",0,IF(I35=$D$1,D35,IF(I35=$C$1,C35,IF(I35=$E$1,E35,IF(I35=$F$1,F35,IF(I35=$G$1,G35,H35))))))</f>
        <v>0</v>
      </c>
    </row>
    <row r="36" spans="1:10" ht="12.75">
      <c r="A36" s="72" t="s">
        <v>141</v>
      </c>
      <c r="B36" s="72" t="s">
        <v>89</v>
      </c>
      <c r="C36" s="49">
        <v>304.5</v>
      </c>
      <c r="D36" s="49" t="s">
        <v>144</v>
      </c>
      <c r="E36" s="49">
        <v>285.5</v>
      </c>
      <c r="F36" s="49" t="s">
        <v>144</v>
      </c>
      <c r="G36" s="49" t="s">
        <v>144</v>
      </c>
      <c r="H36" s="49" t="s">
        <v>144</v>
      </c>
      <c r="I36" s="49" t="str">
        <f>CONCATENATE(LARGE(Rundenkampfbericht!$C$16:$C$23,1),".W-K")</f>
        <v>6.W-K</v>
      </c>
      <c r="J36" s="49">
        <f>IF(IF(I36=$D$1,D36,IF(I36=$C$1,C36,IF(I36=$E$1,E36,IF(I36=$F$1,F36,IF(I36=$G$1,G36,H36)))))="-",0,IF(I36=$D$1,D36,IF(I36=$C$1,C36,IF(I36=$E$1,E36,IF(I36=$F$1,F36,IF(I36=$G$1,G36,H36))))))</f>
        <v>0</v>
      </c>
    </row>
    <row r="37" spans="1:10" ht="12.75">
      <c r="A37" s="72" t="s">
        <v>107</v>
      </c>
      <c r="B37" s="72" t="s">
        <v>60</v>
      </c>
      <c r="C37" s="49">
        <v>282.8</v>
      </c>
      <c r="D37" s="49" t="s">
        <v>144</v>
      </c>
      <c r="E37" s="49" t="s">
        <v>144</v>
      </c>
      <c r="F37" s="49" t="s">
        <v>144</v>
      </c>
      <c r="G37" s="49" t="s">
        <v>144</v>
      </c>
      <c r="H37" s="49" t="s">
        <v>144</v>
      </c>
      <c r="I37" s="49" t="str">
        <f>CONCATENATE(LARGE(Rundenkampfbericht!$C$16:$C$23,1),".W-K")</f>
        <v>6.W-K</v>
      </c>
      <c r="J37" s="49">
        <f>IF(IF(I37=$D$1,D37,IF(I37=$C$1,C37,IF(I37=$E$1,E37,IF(I37=$F$1,F37,IF(I37=$G$1,G37,H37)))))="-",0,IF(I37=$D$1,D37,IF(I37=$C$1,C37,IF(I37=$E$1,E37,IF(I37=$F$1,F37,IF(I37=$G$1,G37,H37))))))</f>
        <v>0</v>
      </c>
    </row>
    <row r="38" spans="1:10" ht="12.75">
      <c r="A38" s="72"/>
      <c r="B38" s="72"/>
      <c r="I38" s="49" t="str">
        <f>CONCATENATE(LARGE(Rundenkampfbericht!$C$16:$C$23,1),".W-K")</f>
        <v>6.W-K</v>
      </c>
      <c r="J38" s="49">
        <f>IF(IF(I38=$D$1,D38,IF(I38=$C$1,C38,IF(I38=$E$1,E38,IF(I38=$F$1,F38,IF(I38=$G$1,G38,H38)))))="-",0,IF(I38=$D$1,D38,IF(I38=$C$1,C38,IF(I38=$E$1,E38,IF(I38=$F$1,F38,IF(I38=$G$1,G38,H38))))))</f>
        <v>0</v>
      </c>
    </row>
    <row r="39" spans="1:10" ht="12.75">
      <c r="A39" s="72"/>
      <c r="B39" s="72"/>
      <c r="I39" s="49" t="str">
        <f>CONCATENATE(LARGE(Rundenkampfbericht!$C$16:$C$23,1),".W-K")</f>
        <v>6.W-K</v>
      </c>
      <c r="J39" s="49">
        <f>IF(IF(I39=$D$1,D39,IF(I39=$C$1,C39,IF(I39=$E$1,E39,IF(I39=$F$1,F39,IF(I39=$G$1,G39,H39)))))="-",0,IF(I39=$D$1,D39,IF(I39=$C$1,C39,IF(I39=$E$1,E39,IF(I39=$F$1,F39,IF(I39=$G$1,G39,H39))))))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Billigheim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Eckerle</dc:creator>
  <cp:keywords/>
  <dc:description/>
  <cp:lastModifiedBy>Thomas Eckerle</cp:lastModifiedBy>
  <cp:lastPrinted>2023-11-18T16:46:37Z</cp:lastPrinted>
  <dcterms:created xsi:type="dcterms:W3CDTF">2000-01-28T23:33:38Z</dcterms:created>
  <dcterms:modified xsi:type="dcterms:W3CDTF">2023-11-18T16:46:58Z</dcterms:modified>
  <cp:category/>
  <cp:version/>
  <cp:contentType/>
  <cp:contentStatus/>
</cp:coreProperties>
</file>